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png" ContentType="image/png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worksheets/sheet5.xml" ContentType="application/vnd.openxmlformats-officedocument.spreadsheetml.worksheet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worksheets/sheet6.xml" ContentType="application/vnd.openxmlformats-officedocument.spreadsheetml.worksheet+xml"/>
  <Override PartName="/xl/tables/table7.xml" ContentType="application/vnd.openxmlformats-officedocument.spreadsheetml.table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Relationship Type="http://schemas.openxmlformats.org/officeDocument/2006/relationships/custom-properties" Target="docProps/custom.xml" Id="rId4"/></Relationships>
</file>

<file path=xl/workbook.xml><?xml version="1.0" encoding="utf-8"?>
<workbook xmlns="http://schemas.openxmlformats.org/spreadsheetml/2006/main">
  <workbookPr/>
  <bookViews>
    <workbookView visibility="visible" minimized="0" showHorizontalScroll="1" showVerticalScroll="1" showSheetTabs="1" xWindow="28680" yWindow="-30" windowWidth="29040" windowHeight="15720" tabRatio="600" firstSheet="0" activeTab="1" autoFilterDateGrouping="1"/>
  </bookViews>
  <sheets>
    <sheet xmlns:r="http://schemas.openxmlformats.org/officeDocument/2006/relationships" name="Instructions" sheetId="1" state="visible" r:id="rId1"/>
    <sheet xmlns:r="http://schemas.openxmlformats.org/officeDocument/2006/relationships" name="TimeEntry" sheetId="2" state="visible" r:id="rId2"/>
    <sheet xmlns:r="http://schemas.openxmlformats.org/officeDocument/2006/relationships" name="Technical sheets &gt;&gt;" sheetId="3" state="hidden" r:id="rId3"/>
    <sheet xmlns:r="http://schemas.openxmlformats.org/officeDocument/2006/relationships" name="Employees" sheetId="4" state="hidden" r:id="rId4"/>
    <sheet xmlns:r="http://schemas.openxmlformats.org/officeDocument/2006/relationships" name="Department_Tasks" sheetId="5" state="hidden" r:id="rId5"/>
    <sheet xmlns:r="http://schemas.openxmlformats.org/officeDocument/2006/relationships" name="Firms" sheetId="6" state="hidden" r:id="rId6"/>
  </sheets>
  <definedNames>
    <definedName name="Category_List">tblCategories[Category]</definedName>
    <definedName name="Employee_Name">tblEmployees[EmployeeName]</definedName>
    <definedName name="Firm_List">tblFirms[Firms]</definedName>
    <definedName name="Slicer_Date">#N/A</definedName>
    <definedName name="Tasks_Corporate_Leadership">Department_Tasks!$W$2:$W$52</definedName>
    <definedName name="Tasks_Direct_Tax">Department_Tasks!$J$2:$K$52</definedName>
    <definedName name="Tasks_Finance">Department_Tasks!$U$2:$U$52</definedName>
    <definedName name="Tasks_HR_Benefits">Department_Tasks!$S$2:$S$52</definedName>
    <definedName name="Tasks_Indirect_Tax">Department_Tasks!$M$2:$M$52</definedName>
    <definedName name="Tasks_IT_Operations">Department_Tasks!$O$2:$O$52</definedName>
    <definedName name="Tasks_Legal">Department_Tasks!$Q$2:$Q$52</definedName>
  </definedNames>
  <calcPr calcId="191028" fullCalcOnLoad="1"/>
</workbook>
</file>

<file path=xl/styles.xml><?xml version="1.0" encoding="utf-8"?>
<styleSheet xmlns="http://schemas.openxmlformats.org/spreadsheetml/2006/main">
  <numFmts count="1">
    <numFmt numFmtId="164" formatCode="m/d/yy;@"/>
  </numFmts>
  <fonts count="7">
    <font>
      <name val="Aptos Narrow"/>
      <family val="2"/>
      <color theme="1"/>
      <sz val="11"/>
      <scheme val="minor"/>
    </font>
    <font>
      <name val="Aptos Narrow"/>
      <family val="2"/>
      <b val="1"/>
      <color theme="1"/>
      <sz val="11"/>
      <scheme val="minor"/>
    </font>
    <font>
      <name val="Aptos Narrow"/>
      <family val="2"/>
      <sz val="11"/>
      <scheme val="minor"/>
    </font>
    <font>
      <name val="Arial"/>
      <family val="2"/>
      <sz val="10"/>
    </font>
    <font>
      <name val="Arial"/>
      <family val="2"/>
      <color theme="1"/>
      <sz val="18"/>
    </font>
    <font>
      <name val="Aptos Narrow"/>
      <family val="2"/>
      <color rgb="FFFF0000"/>
      <sz val="11"/>
      <scheme val="minor"/>
    </font>
    <font>
      <name val="Aptos Narrow"/>
      <family val="2"/>
      <color theme="1"/>
      <sz val="9"/>
      <scheme val="minor"/>
    </font>
  </fonts>
  <fills count="3">
    <fill>
      <patternFill/>
    </fill>
    <fill>
      <patternFill patternType="gray125"/>
    </fill>
    <fill>
      <patternFill patternType="solid">
        <fgColor rgb="FFFEFFE5"/>
        <bgColor indexed="64"/>
      </patternFill>
    </fill>
  </fills>
  <borders count="5">
    <border>
      <left/>
      <right/>
      <top/>
      <bottom/>
      <diagonal/>
    </border>
    <border>
      <left/>
      <right style="thin">
        <color theme="4" tint="0.3999755851924192"/>
      </right>
      <top style="thin">
        <color theme="4" tint="0.3999755851924192"/>
      </top>
      <bottom style="thin">
        <color theme="4" tint="0.3999755851924192"/>
      </bottom>
      <diagonal/>
    </border>
    <border>
      <left style="thin">
        <color theme="4" tint="0.3999755851924192"/>
      </left>
      <right style="thin">
        <color theme="4" tint="0.3999755851924192"/>
      </right>
      <top style="thin">
        <color theme="4" tint="0.3999755851924192"/>
      </top>
      <bottom style="thin">
        <color theme="4" tint="0.3999755851924192"/>
      </bottom>
      <diagonal/>
    </border>
    <border>
      <left/>
      <right style="thin">
        <color theme="4" tint="0.3999755851924192"/>
      </right>
      <top style="thin">
        <color theme="4" tint="0.3999755851924192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2" fillId="0" borderId="0"/>
  </cellStyleXfs>
  <cellXfs count="20">
    <xf numFmtId="0" fontId="0" fillId="0" borderId="0" pivotButton="0" quotePrefix="0" xfId="0"/>
    <xf numFmtId="0" fontId="2" fillId="0" borderId="0" pivotButton="0" quotePrefix="0" xfId="1"/>
    <xf numFmtId="0" fontId="1" fillId="0" borderId="0" pivotButton="0" quotePrefix="0" xfId="0"/>
    <xf numFmtId="0" fontId="0" fillId="0" borderId="1" pivotButton="0" quotePrefix="0" xfId="0"/>
    <xf numFmtId="0" fontId="3" fillId="0" borderId="0" pivotButton="0" quotePrefix="0" xfId="0"/>
    <xf numFmtId="0" fontId="0" fillId="0" borderId="3" pivotButton="0" quotePrefix="0" xfId="0"/>
    <xf numFmtId="0" fontId="0" fillId="0" borderId="0" applyAlignment="1" pivotButton="0" quotePrefix="0" xfId="0">
      <alignment horizontal="center"/>
    </xf>
    <xf numFmtId="0" fontId="0" fillId="0" borderId="0" applyAlignment="1" pivotButton="0" quotePrefix="0" xfId="0">
      <alignment horizontal="center" vertical="top"/>
    </xf>
    <xf numFmtId="0" fontId="0" fillId="2" borderId="0" applyAlignment="1" pivotButton="0" quotePrefix="0" xfId="0">
      <alignment horizontal="left" indent="1"/>
    </xf>
    <xf numFmtId="0" fontId="0" fillId="2" borderId="4" applyProtection="1" pivotButton="0" quotePrefix="0" xfId="0">
      <protection locked="0" hidden="0"/>
    </xf>
    <xf numFmtId="0" fontId="4" fillId="0" borderId="0" applyAlignment="1" pivotButton="0" quotePrefix="0" xfId="0">
      <alignment horizontal="center" vertical="top" wrapText="1"/>
    </xf>
    <xf numFmtId="0" fontId="5" fillId="0" borderId="0" pivotButton="0" quotePrefix="0" xfId="0"/>
    <xf numFmtId="0" fontId="1" fillId="0" borderId="2" pivotButton="0" quotePrefix="0" xfId="0"/>
    <xf numFmtId="0" fontId="6" fillId="0" borderId="0" pivotButton="0" quotePrefix="0" xfId="0"/>
    <xf numFmtId="164" fontId="6" fillId="0" borderId="0" pivotButton="0" quotePrefix="0" xfId="0"/>
    <xf numFmtId="14" fontId="6" fillId="0" borderId="0" applyAlignment="1" pivotButton="0" quotePrefix="0" xfId="0">
      <alignment horizontal="center"/>
    </xf>
    <xf numFmtId="0" fontId="0" fillId="0" borderId="0" pivotButton="0" quotePrefix="1" xfId="0"/>
    <xf numFmtId="0" fontId="6" fillId="2" borderId="0" applyProtection="1" pivotButton="0" quotePrefix="0" xfId="0">
      <protection locked="0" hidden="0"/>
    </xf>
    <xf numFmtId="0" fontId="2" fillId="0" borderId="0" pivotButton="0" quotePrefix="0" xfId="0"/>
    <xf numFmtId="0" fontId="0" fillId="0" borderId="0" applyAlignment="1" pivotButton="0" quotePrefix="0" xfId="0">
      <alignment horizontal="center"/>
    </xf>
  </cellXfs>
  <cellStyles count="2">
    <cellStyle name="Normal" xfId="0" builtinId="0"/>
    <cellStyle name="Normal 2" xfId="1"/>
  </cellStyles>
  <dxfs count="23">
    <dxf>
      <font>
        <color theme="6"/>
      </font>
    </dxf>
    <dxf>
      <font>
        <color theme="6"/>
      </font>
    </dxf>
    <dxf>
      <font>
        <color theme="6"/>
      </font>
    </dxf>
    <dxf>
      <font>
        <color rgb="FFFF0000"/>
      </font>
    </dxf>
    <dxf>
      <font>
        <name val="Arial"/>
        <family val="2"/>
        <strike val="0"/>
        <outline val="0"/>
        <shadow val="0"/>
        <condense val="0"/>
        <color auto="1"/>
        <extend val="0"/>
        <sz val="10"/>
        <vertAlign val="baseline"/>
      </font>
    </dxf>
    <dxf>
      <font>
        <name val="Arial"/>
        <family val="2"/>
        <strike val="0"/>
        <outline val="0"/>
        <shadow val="0"/>
        <condense val="0"/>
        <color auto="1"/>
        <extend val="0"/>
        <sz val="10"/>
        <vertAlign val="baseline"/>
      </font>
    </dxf>
    <dxf>
      <font>
        <name val="Aptos Narrow"/>
        <family val="2"/>
        <strike val="0"/>
        <outline val="0"/>
        <shadow val="0"/>
        <condense val="0"/>
        <color theme="1"/>
        <extend val="0"/>
        <sz val="11"/>
        <vertAlign val="baseline"/>
        <scheme val="minor"/>
      </font>
    </dxf>
    <dxf>
      <font>
        <name val="Aptos Narrow"/>
        <family val="2"/>
        <strike val="0"/>
        <outline val="0"/>
        <shadow val="0"/>
        <condense val="0"/>
        <color theme="1"/>
        <extend val="0"/>
        <sz val="11"/>
        <vertAlign val="baseline"/>
        <scheme val="minor"/>
      </font>
      <border>
        <left/>
        <right style="thin">
          <color theme="4" tint="0.3999755851924192"/>
        </right>
        <top style="thin">
          <color theme="4" tint="0.3999755851924192"/>
        </top>
        <bottom style="thin">
          <color theme="4" tint="0.3999755851924192"/>
        </bottom>
        <vertical/>
        <horizontal/>
      </border>
    </dxf>
    <dxf>
      <font>
        <name val="Aptos Narrow"/>
        <family val="2"/>
        <b val="1"/>
        <strike val="0"/>
        <outline val="0"/>
        <shadow val="0"/>
        <condense val="0"/>
        <color theme="1"/>
        <extend val="0"/>
        <sz val="11"/>
        <vertAlign val="baseline"/>
        <scheme val="minor"/>
      </font>
    </dxf>
    <dxf>
      <font>
        <name val="Aptos Narrow"/>
        <family val="2"/>
        <strike val="0"/>
        <outline val="0"/>
        <shadow val="0"/>
        <color theme="1"/>
        <sz val="9"/>
        <vertAlign val="baseline"/>
        <scheme val="minor"/>
      </font>
      <numFmt numFmtId="0" formatCode="General"/>
      <alignment horizontal="general" vertical="bottom"/>
    </dxf>
    <dxf>
      <font>
        <name val="Aptos Narrow"/>
        <family val="2"/>
        <strike val="0"/>
        <outline val="0"/>
        <shadow val="0"/>
        <color theme="1"/>
        <sz val="9"/>
        <vertAlign val="baseline"/>
        <scheme val="minor"/>
      </font>
      <numFmt numFmtId="0" formatCode="General"/>
      <alignment horizontal="general" vertical="bottom"/>
    </dxf>
    <dxf>
      <font>
        <name val="Aptos Narrow"/>
        <family val="2"/>
        <strike val="0"/>
        <outline val="0"/>
        <shadow val="0"/>
        <color theme="1"/>
        <sz val="9"/>
        <vertAlign val="baseline"/>
        <scheme val="minor"/>
      </font>
      <fill>
        <patternFill patternType="solid">
          <fgColor indexed="64"/>
          <bgColor rgb="FFFEFFE5"/>
        </patternFill>
      </fill>
      <alignment horizontal="general" vertical="bottom"/>
      <protection locked="0" hidden="0"/>
    </dxf>
    <dxf>
      <font>
        <name val="Aptos Narrow"/>
        <family val="2"/>
        <strike val="0"/>
        <outline val="0"/>
        <shadow val="0"/>
        <color theme="1"/>
        <sz val="9"/>
        <vertAlign val="baseline"/>
        <scheme val="minor"/>
      </font>
      <fill>
        <patternFill patternType="solid">
          <fgColor indexed="64"/>
          <bgColor rgb="FFFEFFE5"/>
        </patternFill>
      </fill>
      <alignment horizontal="general" vertical="bottom"/>
      <protection locked="0" hidden="0"/>
    </dxf>
    <dxf>
      <font>
        <name val="Aptos Narrow"/>
        <family val="2"/>
        <strike val="0"/>
        <outline val="0"/>
        <shadow val="0"/>
        <color theme="1"/>
        <sz val="9"/>
        <vertAlign val="baseline"/>
        <scheme val="minor"/>
      </font>
      <numFmt numFmtId="0" formatCode="General"/>
      <alignment horizontal="general" vertical="bottom"/>
    </dxf>
    <dxf>
      <font>
        <name val="Aptos Narrow"/>
        <family val="2"/>
        <strike val="0"/>
        <outline val="0"/>
        <shadow val="0"/>
        <color theme="1"/>
        <sz val="9"/>
        <vertAlign val="baseline"/>
        <scheme val="minor"/>
      </font>
      <fill>
        <patternFill patternType="solid">
          <fgColor indexed="64"/>
          <bgColor rgb="FFFEFFE5"/>
        </patternFill>
      </fill>
      <alignment horizontal="general" vertical="bottom"/>
      <protection locked="0" hidden="0"/>
    </dxf>
    <dxf>
      <font>
        <name val="Aptos Narrow"/>
        <family val="2"/>
        <strike val="0"/>
        <outline val="0"/>
        <shadow val="0"/>
        <color theme="1"/>
        <sz val="9"/>
        <vertAlign val="baseline"/>
        <scheme val="minor"/>
      </font>
      <numFmt numFmtId="0" formatCode="General"/>
      <alignment horizontal="general" vertical="bottom"/>
    </dxf>
    <dxf>
      <font>
        <name val="Aptos Narrow"/>
        <family val="2"/>
        <strike val="0"/>
        <outline val="0"/>
        <shadow val="0"/>
        <color theme="1"/>
        <sz val="9"/>
        <vertAlign val="baseline"/>
        <scheme val="minor"/>
      </font>
      <fill>
        <patternFill patternType="solid">
          <fgColor indexed="64"/>
          <bgColor rgb="FFFEFFE5"/>
        </patternFill>
      </fill>
      <alignment horizontal="general" vertical="bottom"/>
      <protection locked="0" hidden="0"/>
    </dxf>
    <dxf>
      <font>
        <name val="Aptos Narrow"/>
        <family val="2"/>
        <strike val="0"/>
        <outline val="0"/>
        <shadow val="0"/>
        <color theme="1"/>
        <sz val="9"/>
        <vertAlign val="baseline"/>
        <scheme val="minor"/>
      </font>
      <fill>
        <patternFill patternType="solid">
          <fgColor indexed="64"/>
          <bgColor rgb="FFFEFFE5"/>
        </patternFill>
      </fill>
      <alignment horizontal="general" vertical="bottom"/>
      <protection locked="0" hidden="0"/>
    </dxf>
    <dxf>
      <font>
        <name val="Aptos Narrow"/>
        <family val="2"/>
        <strike val="0"/>
        <outline val="0"/>
        <shadow val="0"/>
        <color theme="1"/>
        <sz val="9"/>
        <vertAlign val="baseline"/>
        <scheme val="minor"/>
      </font>
      <numFmt numFmtId="0" formatCode="General"/>
    </dxf>
    <dxf>
      <font>
        <name val="Aptos Narrow"/>
        <family val="2"/>
        <strike val="0"/>
        <outline val="0"/>
        <shadow val="0"/>
        <color theme="1"/>
        <sz val="9"/>
        <vertAlign val="baseline"/>
        <scheme val="minor"/>
      </font>
      <numFmt numFmtId="0" formatCode="General"/>
    </dxf>
    <dxf>
      <font>
        <name val="Aptos Narrow"/>
        <family val="2"/>
        <strike val="0"/>
        <outline val="0"/>
        <shadow val="0"/>
        <color theme="1"/>
        <sz val="9"/>
        <vertAlign val="baseline"/>
        <scheme val="minor"/>
      </font>
      <numFmt numFmtId="165" formatCode="dd/mm/yyyy"/>
      <alignment horizontal="center" vertical="bottom"/>
    </dxf>
    <dxf>
      <font>
        <name val="Aptos Narrow"/>
        <family val="2"/>
        <strike val="0"/>
        <outline val="0"/>
        <shadow val="0"/>
        <color theme="1"/>
        <sz val="9"/>
        <vertAlign val="baseline"/>
        <scheme val="minor"/>
      </font>
      <numFmt numFmtId="164" formatCode="m/d/yy;@"/>
    </dxf>
    <dxf>
      <font>
        <name val="Aptos Narrow"/>
        <family val="2"/>
        <strike val="0"/>
        <outline val="0"/>
        <shadow val="0"/>
        <color theme="1"/>
        <sz val="9"/>
        <vertAlign val="baseline"/>
        <scheme val="minor"/>
      </font>
    </dxf>
  </dxfs>
  <tableStyles count="0" defaultTableStyle="TableStyleMedium2" defaultPivotStyle="PivotStyleLight16"/>
  <colors/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worksheet" Target="/xl/worksheets/sheet3.xml" Id="rId3"/><Relationship Type="http://schemas.openxmlformats.org/officeDocument/2006/relationships/worksheet" Target="/xl/worksheets/sheet4.xml" Id="rId4"/><Relationship Type="http://schemas.openxmlformats.org/officeDocument/2006/relationships/worksheet" Target="/xl/worksheets/sheet5.xml" Id="rId5"/><Relationship Type="http://schemas.openxmlformats.org/officeDocument/2006/relationships/worksheet" Target="/xl/worksheets/sheet6.xml" Id="rId6"/><Relationship Type="http://schemas.openxmlformats.org/officeDocument/2006/relationships/styles" Target="styles.xml" Id="rId7"/><Relationship Type="http://schemas.openxmlformats.org/officeDocument/2006/relationships/theme" Target="theme/theme1.xml" Id="rId8"/></Relationships>
</file>

<file path=xl/drawings/_rels/drawing1.xml.rels><Relationships xmlns="http://schemas.openxmlformats.org/package/2006/relationships"><Relationship Type="http://schemas.openxmlformats.org/officeDocument/2006/relationships/image" Target="/xl/media/image1.png" Id="rId1"/></Relationships>
</file>

<file path=xl/drawings/drawing1.xml><?xml version="1.0" encoding="utf-8"?>
<wsDr xmlns="http://schemas.openxmlformats.org/drawingml/2006/spreadsheetDrawing">
  <twoCellAnchor editAs="oneCell">
    <from>
      <col>0</col>
      <colOff>214754</colOff>
      <row>33</row>
      <rowOff>117474</rowOff>
    </from>
    <to>
      <col>11</col>
      <colOff>396082</colOff>
      <row>55</row>
      <rowOff>4762</rowOff>
    </to>
    <pic>
      <nvPicPr>
        <cNvPr id="19" name="Graphic 1"/>
        <cNvPicPr>
          <a:picLocks xmlns:a="http://schemas.openxmlformats.org/drawingml/2006/main" noChangeAspect="1"/>
        </cNvPicPr>
      </nvPicPr>
      <blipFill>
        <a:blip xmlns:a="http://schemas.openxmlformats.org/drawingml/2006/main" xmlns:r="http://schemas.openxmlformats.org/officeDocument/2006/relationships" r:embed="rId1"/>
        <a:stretch xmlns:a="http://schemas.openxmlformats.org/drawingml/2006/main">
          <a:fillRect/>
        </a:stretch>
      </blipFill>
      <spPr>
        <a:xfrm xmlns:a="http://schemas.openxmlformats.org/drawingml/2006/main">
          <a:off x="214754" y="6403974"/>
          <a:ext cx="6860734" cy="4068763"/>
        </a:xfrm>
        <a:prstGeom xmlns:a="http://schemas.openxmlformats.org/drawingml/2006/main" prst="rect">
          <avLst/>
        </a:prstGeom>
        <a:ln xmlns:a="http://schemas.openxmlformats.org/drawingml/2006/main">
          <a:prstDash val="solid"/>
        </a:ln>
      </spPr>
    </pic>
    <clientData/>
  </twoCellAnchor>
</wsDr>
</file>

<file path=xl/tables/table1.xml><?xml version="1.0" encoding="utf-8"?>
<table xmlns="http://schemas.openxmlformats.org/spreadsheetml/2006/main" id="1" name="tblTime" displayName="tblTime" ref="B6:N1726" headerRowCount="1" totalsRowShown="0" dataDxfId="22">
  <autoFilter ref="B6:N1726">
    <filterColumn colId="0" hiddenButton="0" showButton="1">
      <filters>
        <dateGroupItem year="2026" month="1" day="1" dateTimeGrouping="day"/>
        <dateGroupItem year="2026" month="1" day="2" dateTimeGrouping="day"/>
        <dateGroupItem year="2026" month="1" day="5" dateTimeGrouping="day"/>
        <dateGroupItem year="2026" month="1" day="6" dateTimeGrouping="day"/>
        <dateGroupItem year="2026" month="1" day="7" dateTimeGrouping="day"/>
        <dateGroupItem year="2026" month="1" day="8" dateTimeGrouping="day"/>
        <dateGroupItem year="2026" month="1" day="9" dateTimeGrouping="day"/>
        <dateGroupItem year="2026" month="1" day="12" dateTimeGrouping="day"/>
        <dateGroupItem year="2026" month="1" day="13" dateTimeGrouping="day"/>
        <dateGroupItem year="2026" month="1" day="14" dateTimeGrouping="day"/>
        <dateGroupItem year="2026" month="1" day="15" dateTimeGrouping="day"/>
        <dateGroupItem year="2026" month="1" day="19" dateTimeGrouping="day"/>
        <dateGroupItem year="2026" month="1" day="20" dateTimeGrouping="day"/>
        <dateGroupItem year="2026" month="1" day="21" dateTimeGrouping="day"/>
        <dateGroupItem year="2026" month="1" day="22" dateTimeGrouping="day"/>
        <dateGroupItem year="2026" month="1" day="23" dateTimeGrouping="day"/>
        <dateGroupItem year="2026" month="1" day="26" dateTimeGrouping="day"/>
        <dateGroupItem year="2026" month="1" day="27" dateTimeGrouping="day"/>
        <dateGroupItem year="2026" month="1" day="28" dateTimeGrouping="day"/>
        <dateGroupItem year="2026" month="1" day="29" dateTimeGrouping="day"/>
        <dateGroupItem year="2026" month="1" day="30" dateTimeGrouping="day"/>
        <dateGroupItem year="2026" month="2" day="2" dateTimeGrouping="day"/>
        <dateGroupItem year="2026" month="2" day="3" dateTimeGrouping="day"/>
        <dateGroupItem year="2026" month="2" day="4" dateTimeGrouping="day"/>
        <dateGroupItem year="2026" month="2" day="5" dateTimeGrouping="day"/>
        <dateGroupItem year="2026" month="2" day="6" dateTimeGrouping="day"/>
        <dateGroupItem year="2026" month="2" day="9" dateTimeGrouping="day"/>
        <dateGroupItem year="2026" month="2" day="10" dateTimeGrouping="day"/>
        <dateGroupItem year="2026" month="2" day="11" dateTimeGrouping="day"/>
        <dateGroupItem year="2026" month="2" day="12" dateTimeGrouping="day"/>
        <dateGroupItem year="2026" month="2" day="13" dateTimeGrouping="day"/>
        <dateGroupItem year="2026" month="2" day="16" dateTimeGrouping="day"/>
        <dateGroupItem year="2026" month="2" day="17" dateTimeGrouping="day"/>
        <dateGroupItem year="2026" month="2" day="18" dateTimeGrouping="day"/>
        <dateGroupItem year="2026" month="2" day="19" dateTimeGrouping="day"/>
        <dateGroupItem year="2026" month="2" day="20" dateTimeGrouping="day"/>
        <dateGroupItem year="2026" month="2" day="23" dateTimeGrouping="day"/>
        <dateGroupItem year="2026" month="2" day="24" dateTimeGrouping="day"/>
        <dateGroupItem year="2026" month="2" day="25" dateTimeGrouping="day"/>
        <dateGroupItem year="2026" month="2" day="26" dateTimeGrouping="day"/>
        <dateGroupItem year="2026" month="2" day="27" dateTimeGrouping="day"/>
        <dateGroupItem year="2026" month="3" day="2" dateTimeGrouping="day"/>
        <dateGroupItem year="2026" month="3" day="3" dateTimeGrouping="day"/>
        <dateGroupItem year="2026" month="3" day="4" dateTimeGrouping="day"/>
        <dateGroupItem year="2026" month="3" day="5" dateTimeGrouping="day"/>
        <dateGroupItem year="2026" month="3" day="6" dateTimeGrouping="day"/>
        <dateGroupItem year="2026" month="3" day="9" dateTimeGrouping="day"/>
        <dateGroupItem year="2026" month="3" day="10" dateTimeGrouping="day"/>
        <dateGroupItem year="2026" month="3" day="11" dateTimeGrouping="day"/>
        <dateGroupItem year="2026" month="3" day="12" dateTimeGrouping="day"/>
        <dateGroupItem year="2026" month="3" day="13" dateTimeGrouping="day"/>
        <dateGroupItem year="2026" month="3" day="16" dateTimeGrouping="day"/>
        <dateGroupItem year="2026" month="3" day="17" dateTimeGrouping="day"/>
        <dateGroupItem year="2026" month="3" day="18" dateTimeGrouping="day"/>
        <dateGroupItem year="2026" month="3" day="19" dateTimeGrouping="day"/>
        <dateGroupItem year="2026" month="3" day="20" dateTimeGrouping="day"/>
        <dateGroupItem year="2026" month="3" day="23" dateTimeGrouping="day"/>
        <dateGroupItem year="2026" month="3" day="24" dateTimeGrouping="day"/>
        <dateGroupItem year="2026" month="3" day="25" dateTimeGrouping="day"/>
        <dateGroupItem year="2026" month="3" day="26" dateTimeGrouping="day"/>
        <dateGroupItem year="2026" month="3" day="27" dateTimeGrouping="day"/>
        <dateGroupItem year="2026" month="3" day="30" dateTimeGrouping="day"/>
        <dateGroupItem year="2026" month="3" day="31" dateTimeGrouping="day"/>
        <dateGroupItem year="2026" month="4" day="1" dateTimeGrouping="day"/>
        <dateGroupItem year="2026" month="4" day="2" dateTimeGrouping="day"/>
        <dateGroupItem year="2026" month="4" day="3" dateTimeGrouping="day"/>
        <dateGroupItem year="2026" month="4" day="6" dateTimeGrouping="day"/>
        <dateGroupItem year="2026" month="4" day="7" dateTimeGrouping="day"/>
        <dateGroupItem year="2026" month="4" day="8" dateTimeGrouping="day"/>
        <dateGroupItem year="2026" month="4" day="9" dateTimeGrouping="day"/>
        <dateGroupItem year="2026" month="4" day="10" dateTimeGrouping="day"/>
        <dateGroupItem year="2026" month="4" day="13" dateTimeGrouping="day"/>
        <dateGroupItem year="2026" month="4" day="14" dateTimeGrouping="day"/>
        <dateGroupItem year="2026" month="4" day="15" dateTimeGrouping="day"/>
        <dateGroupItem year="2026" month="4" day="16" dateTimeGrouping="day"/>
        <dateGroupItem year="2026" month="4" day="17" dateTimeGrouping="day"/>
        <dateGroupItem year="2026" month="4" day="20" dateTimeGrouping="day"/>
        <dateGroupItem year="2026" month="4" day="21" dateTimeGrouping="day"/>
        <dateGroupItem year="2026" month="4" day="22" dateTimeGrouping="day"/>
        <dateGroupItem year="2026" month="4" day="23" dateTimeGrouping="day"/>
        <dateGroupItem year="2026" month="4" day="24" dateTimeGrouping="day"/>
        <dateGroupItem year="2026" month="4" day="27" dateTimeGrouping="day"/>
        <dateGroupItem year="2026" month="4" day="28" dateTimeGrouping="day"/>
        <dateGroupItem year="2026" month="4" day="29" dateTimeGrouping="day"/>
        <dateGroupItem year="2026" month="4" day="30" dateTimeGrouping="day"/>
      </filters>
    </filterColumn>
    <filterColumn colId="4" hiddenButton="0" showButton="1">
      <filters>
        <filter val="Tax accounting services"/>
      </filters>
    </filterColumn>
  </autoFilter>
  <tableColumns count="13">
    <tableColumn id="1" name="Date" dataDxfId="21"/>
    <tableColumn id="2" name="Task" dataDxfId="20"/>
    <tableColumn id="3" name="EmployeeName" dataDxfId="19">
      <calculatedColumnFormula>$G$2</calculatedColumnFormula>
    </tableColumn>
    <tableColumn id="4" name="Department" dataDxfId="18">
      <calculatedColumnFormula>IFERROR(_xlfn.XLOOKUP(D7,tblEmployees[EmployeeName],tblEmployees[HomeDepartment],""),"")</calculatedColumnFormula>
    </tableColumn>
    <tableColumn id="5" name="TaskName" dataDxfId="17"/>
    <tableColumn id="6" name="Entity" dataDxfId="16"/>
    <tableColumn id="11" name="SuggCategory" dataDxfId="15">
      <calculatedColumnFormula>IFERROR(INDEX(tblTasks[SuggestedCategory],MATCH(tblTime[[#This Row],[TaskName]],tblTasks[TaskName],0)),"")</calculatedColumnFormula>
    </tableColumn>
    <tableColumn id="7" name="CategoryOverwrite" dataDxfId="14"/>
    <tableColumn id="12" name="FinalCategory" dataDxfId="13">
      <calculatedColumnFormula>IF(tblTime[[#This Row],[CategoryOverwrite]]="",tblTime[[#This Row],[SuggCategory]],tblTime[[#This Row],[CategoryOverwrite]])</calculatedColumnFormula>
    </tableColumn>
    <tableColumn id="8" name="Hours" dataDxfId="12"/>
    <tableColumn id="13" name="Comment_If_Needed" dataDxfId="11"/>
    <tableColumn id="9" name="Status" dataDxfId="10">
      <calculatedColumnFormula>IF(COUNTA(tblTime[[#This Row],[TaskName]:[Entity]],tblTime[[#This Row],[FinalCategory]:[Hours]])=4,"FILLED","OPEN")</calculatedColumnFormula>
    </tableColumn>
    <tableColumn id="10" name="Status 2" dataDxfId="9">
      <calculatedColumnFormula>IF(SUMIFS(tblTime[Hours],tblTime[Date],tblTime[[#This Row],[Date]]) &gt; 20, "⚠ Over 20 hours!", "")</calculatedColumnFormula>
    </tableColumn>
  </tableColumns>
  <tableStyleInfo name="TableStyleLight9" showFirstColumn="0" showLastColumn="0" showRowStripes="1" showColumnStripes="0"/>
</table>
</file>

<file path=xl/tables/table2.xml><?xml version="1.0" encoding="utf-8"?>
<table xmlns="http://schemas.openxmlformats.org/spreadsheetml/2006/main" id="2" name="tblEmployees2" displayName="tblEmployees2" ref="B1:C53" headerRowCount="1" totalsRowShown="0">
  <autoFilter ref="B1:C53"/>
  <tableColumns count="2">
    <tableColumn id="1" name="EmployeeName"/>
    <tableColumn id="2" name="HomeDepartment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id="3" name="tblEmployees" displayName="tblEmployees" ref="E1:L42" headerRowCount="1" totalsRowShown="0">
  <autoFilter ref="E1:L42"/>
  <tableColumns count="8">
    <tableColumn id="1" name="Employee Number"/>
    <tableColumn id="2" name="EmployeeName"/>
    <tableColumn id="3" name="Dept#"/>
    <tableColumn id="4" name="Dept Name"/>
    <tableColumn id="5" name="Job (Alternate)"/>
    <tableColumn id="6" name="Coding"/>
    <tableColumn id="7" name="Manager"/>
    <tableColumn id="8" name="HomeDepartment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id="4" name="tblDepartments" displayName="tblDepartments" ref="A1:A9" headerRowCount="1" totalsRowShown="0" headerRowDxfId="8">
  <autoFilter ref="A1:A9"/>
  <tableColumns count="1">
    <tableColumn id="1" name="Department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5" name="tblTasks" displayName="tblTasks" ref="C1:F72" headerRowCount="1" totalsRowShown="0">
  <autoFilter ref="C1:F72"/>
  <tableColumns count="4">
    <tableColumn id="2" name="TaskName"/>
    <tableColumn id="3" name="Department" dataDxfId="7"/>
    <tableColumn id="1" name="Description"/>
    <tableColumn id="4" name="SuggestedCategory" dataDxfId="6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id="6" name="tblCategories" displayName="tblCategories" ref="H1:I6" headerRowCount="1" totalsRowShown="0">
  <autoFilter ref="H1:I6"/>
  <tableColumns count="2">
    <tableColumn id="1" name="Category"/>
    <tableColumn id="2" name="Description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id="7" name="tblFirms" displayName="tblFirms" ref="A1:A83" headerRowCount="1" totalsRowShown="0" dataDxfId="5">
  <autoFilter ref="A1:A83"/>
  <sortState ref="A2:A74">
    <sortCondition ref="A1:A74"/>
  </sortState>
  <tableColumns count="1">
    <tableColumn id="1" name="Firms" dataDxfId="4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Relationships xmlns="http://schemas.openxmlformats.org/package/2006/relationships"><Relationship Type="http://schemas.openxmlformats.org/officeDocument/2006/relationships/drawing" Target="/xl/drawings/drawing1.xml" Id="rId1"/></Relationships>
</file>

<file path=xl/worksheets/_rels/sheet2.xml.rels><Relationships xmlns="http://schemas.openxmlformats.org/package/2006/relationships"><Relationship Type="http://schemas.openxmlformats.org/officeDocument/2006/relationships/table" Target="/xl/tables/table1.xml" Id="rId1"/></Relationships>
</file>

<file path=xl/worksheets/_rels/sheet4.xml.rels><Relationships xmlns="http://schemas.openxmlformats.org/package/2006/relationships"><Relationship Type="http://schemas.openxmlformats.org/officeDocument/2006/relationships/table" Target="/xl/tables/table2.xml" Id="rId1"/><Relationship Type="http://schemas.openxmlformats.org/officeDocument/2006/relationships/table" Target="/xl/tables/table3.xml" Id="rId2"/></Relationships>
</file>

<file path=xl/worksheets/_rels/sheet5.xml.rels><Relationships xmlns="http://schemas.openxmlformats.org/package/2006/relationships"><Relationship Type="http://schemas.openxmlformats.org/officeDocument/2006/relationships/table" Target="/xl/tables/table4.xml" Id="rId1"/><Relationship Type="http://schemas.openxmlformats.org/officeDocument/2006/relationships/table" Target="/xl/tables/table5.xml" Id="rId2"/><Relationship Type="http://schemas.openxmlformats.org/officeDocument/2006/relationships/table" Target="/xl/tables/table6.xml" Id="rId3"/></Relationships>
</file>

<file path=xl/worksheets/_rels/sheet6.xml.rels><Relationships xmlns="http://schemas.openxmlformats.org/package/2006/relationships"><Relationship Type="http://schemas.openxmlformats.org/officeDocument/2006/relationships/table" Target="/xl/tables/table7.xml" Id="rId1"/></Relationships>
</file>

<file path=xl/worksheets/sheet1.xml><?xml version="1.0" encoding="utf-8"?>
<worksheet xmlns="http://schemas.openxmlformats.org/spreadsheetml/2006/main">
  <sheetPr>
    <tabColor theme="3" tint="0.8999908444471572"/>
    <outlinePr summaryBelow="1" summaryRight="1"/>
    <pageSetUpPr/>
  </sheetPr>
  <dimension ref="B2:B2"/>
  <sheetViews>
    <sheetView showGridLines="0" topLeftCell="A46" zoomScale="80" zoomScaleNormal="145" workbookViewId="0">
      <selection activeCell="AB49" sqref="AB49"/>
    </sheetView>
  </sheetViews>
  <sheetFormatPr baseColWidth="8" defaultRowHeight="15"/>
  <sheetData>
    <row r="2">
      <c r="B2" t="inlineStr">
        <is>
          <t>Tracking sheet is only for BINC-CORE activities</t>
        </is>
      </c>
    </row>
  </sheetData>
  <pageMargins left="0.7" right="0.7" top="0.75" bottom="0.75" header="0.3" footer="0.3"/>
  <drawing xmlns:r="http://schemas.openxmlformats.org/officeDocument/2006/relationships" r:id="rId1"/>
</worksheet>
</file>

<file path=xl/worksheets/sheet2.xml><?xml version="1.0" encoding="utf-8"?>
<worksheet xmlns="http://schemas.openxmlformats.org/spreadsheetml/2006/main">
  <sheetPr>
    <tabColor theme="3" tint="0.749992370372631"/>
    <outlinePr summaryBelow="1" summaryRight="1"/>
    <pageSetUpPr/>
  </sheetPr>
  <dimension ref="B2:N1726"/>
  <sheetViews>
    <sheetView showGridLines="0" tabSelected="1" zoomScaleNormal="100" workbookViewId="0">
      <selection activeCell="G2" sqref="G2"/>
    </sheetView>
  </sheetViews>
  <sheetFormatPr baseColWidth="8" defaultRowHeight="15"/>
  <cols>
    <col width="1.140625" customWidth="1" min="1" max="1"/>
    <col width="5.85546875" customWidth="1" min="2" max="2"/>
    <col width="6" customWidth="1" min="3" max="3"/>
    <col hidden="1" width="13.42578125" customWidth="1" min="4" max="4"/>
    <col hidden="1" width="16.5703125" customWidth="1" min="5" max="5"/>
    <col width="12.5703125" customWidth="1" min="6" max="6"/>
    <col width="14.140625" customWidth="1" min="7" max="7"/>
    <col width="30.85546875" customWidth="1" min="8" max="10"/>
    <col width="6.85546875" customWidth="1" min="11" max="11"/>
    <col width="20.42578125" customWidth="1" min="12" max="12"/>
    <col width="5.42578125" customWidth="1" min="13" max="13"/>
    <col width="8.42578125" customWidth="1" min="14" max="14"/>
  </cols>
  <sheetData>
    <row r="1" ht="15.75" customHeight="1" thickBot="1"/>
    <row r="2" ht="15.75" customHeight="1" thickBot="1">
      <c r="B2" t="inlineStr">
        <is>
          <t>Please select your name:</t>
        </is>
      </c>
      <c r="G2" s="9" t="inlineStr">
        <is>
          <t>Cruz, Adner</t>
        </is>
      </c>
      <c r="I2" s="8" t="inlineStr">
        <is>
          <t>Per used line, please fill in the yellow cells</t>
        </is>
      </c>
      <c r="J2" s="8" t="n"/>
    </row>
    <row r="4">
      <c r="F4" s="19" t="inlineStr">
        <is>
          <t>Fill out these columns</t>
        </is>
      </c>
      <c r="I4" s="19" t="inlineStr">
        <is>
          <t>Overwrite suggestion if necessary</t>
        </is>
      </c>
      <c r="K4" s="7" t="inlineStr">
        <is>
          <t>Fill in this column</t>
        </is>
      </c>
    </row>
    <row r="5" ht="31.5" customHeight="1">
      <c r="F5" s="10" t="inlineStr">
        <is>
          <t>↓</t>
        </is>
      </c>
      <c r="G5" s="10" t="inlineStr">
        <is>
          <t>↓</t>
        </is>
      </c>
      <c r="I5" s="10" t="inlineStr">
        <is>
          <t>↓</t>
        </is>
      </c>
      <c r="K5" s="10" t="inlineStr">
        <is>
          <t xml:space="preserve">↓
</t>
        </is>
      </c>
    </row>
    <row r="6">
      <c r="B6" s="13" t="inlineStr">
        <is>
          <t>Date</t>
        </is>
      </c>
      <c r="C6" s="13" t="inlineStr">
        <is>
          <t>Task</t>
        </is>
      </c>
      <c r="D6" t="inlineStr">
        <is>
          <t>EmployeeName</t>
        </is>
      </c>
      <c r="E6" t="inlineStr">
        <is>
          <t>Department</t>
        </is>
      </c>
      <c r="F6" s="13" t="inlineStr">
        <is>
          <t>TaskName</t>
        </is>
      </c>
      <c r="G6" s="13" t="inlineStr">
        <is>
          <t>Entity</t>
        </is>
      </c>
      <c r="H6" s="13" t="inlineStr">
        <is>
          <t>SuggCategory</t>
        </is>
      </c>
      <c r="I6" s="13" t="inlineStr">
        <is>
          <t>CategoryOverwrite</t>
        </is>
      </c>
      <c r="J6" s="13" t="inlineStr">
        <is>
          <t>FinalCategory</t>
        </is>
      </c>
      <c r="K6" s="13" t="inlineStr">
        <is>
          <t>Hours</t>
        </is>
      </c>
      <c r="L6" s="13" t="inlineStr">
        <is>
          <t>Comment_If_Needed</t>
        </is>
      </c>
      <c r="M6" s="13" t="inlineStr">
        <is>
          <t>Status</t>
        </is>
      </c>
      <c r="N6" s="13" t="inlineStr">
        <is>
          <t>Status 2</t>
        </is>
      </c>
    </row>
    <row r="7" hidden="1">
      <c r="B7" s="14">
        <f>DATE(2026,1,1)</f>
        <v/>
      </c>
      <c r="C7" s="15" t="inlineStr">
        <is>
          <t>Task 1</t>
        </is>
      </c>
      <c r="D7" s="13">
        <f>$G$2</f>
        <v/>
      </c>
      <c r="E7" s="13">
        <f>IFERROR(_xlfn.XLOOKUP(D7,tblEmployees[EmployeeName],tblEmployees[HomeDepartment],""),"")</f>
        <v/>
      </c>
      <c r="F7" s="17" t="n"/>
      <c r="G7" s="17" t="n"/>
      <c r="H7" s="13">
        <f>IFERROR(INDEX(tblTasks[SuggestedCategory],MATCH(tblTime[[#This Row],[TaskName]],tblTasks[TaskName],0)),"")</f>
        <v/>
      </c>
      <c r="I7" s="17" t="n"/>
      <c r="J7" s="13">
        <f>IF(tblTime[[#This Row],[CategoryOverwrite]]="",tblTime[[#This Row],[SuggCategory]],tblTime[[#This Row],[CategoryOverwrite]])</f>
        <v/>
      </c>
      <c r="K7" s="17" t="n"/>
      <c r="L7" s="17" t="n"/>
      <c r="M7" s="13">
        <f>IF(COUNTA(tblTime[[#This Row],[TaskName]:[Entity]],tblTime[[#This Row],[FinalCategory]:[Hours]])=4,"FILLED","OPEN")</f>
        <v/>
      </c>
      <c r="N7" s="13">
        <f>IF(SUMIFS(tblTime[Hours],tblTime[Date],tblTime[[#This Row],[Date]]) &gt; 20, "⚠ Over 20 hours!", "")</f>
        <v/>
      </c>
    </row>
    <row r="8" hidden="1">
      <c r="B8" s="14">
        <f>DATE(2026,1,1)</f>
        <v/>
      </c>
      <c r="C8" s="15" t="inlineStr">
        <is>
          <t>Task 2</t>
        </is>
      </c>
      <c r="D8" s="13">
        <f>$G$2</f>
        <v/>
      </c>
      <c r="E8" s="13">
        <f>IFERROR(_xlfn.XLOOKUP(D8,tblEmployees[EmployeeName],tblEmployees[HomeDepartment],""),"")</f>
        <v/>
      </c>
      <c r="F8" s="17" t="n"/>
      <c r="G8" s="17" t="n"/>
      <c r="H8" s="13">
        <f>IFERROR(INDEX(tblTasks[SuggestedCategory],MATCH(tblTime[[#This Row],[TaskName]],tblTasks[TaskName],0)),"")</f>
        <v/>
      </c>
      <c r="I8" s="17" t="n"/>
      <c r="J8" s="13">
        <f>IF(tblTime[[#This Row],[CategoryOverwrite]]="",tblTime[[#This Row],[SuggCategory]],tblTime[[#This Row],[CategoryOverwrite]])</f>
        <v/>
      </c>
      <c r="K8" s="17" t="n"/>
      <c r="L8" s="17" t="n"/>
      <c r="M8" s="13">
        <f>IF(COUNTA(tblTime[[#This Row],[TaskName]:[Entity]],tblTime[[#This Row],[FinalCategory]:[Hours]])=4,"FILLED","OPEN")</f>
        <v/>
      </c>
      <c r="N8" s="13">
        <f>IF(SUMIFS(tblTime[Hours],tblTime[Date],tblTime[[#This Row],[Date]]) &gt; 20, "⚠ Over 20 hours!", "")</f>
        <v/>
      </c>
    </row>
    <row r="9" hidden="1">
      <c r="B9" s="14">
        <f>DATE(2026,1,1)</f>
        <v/>
      </c>
      <c r="C9" s="15" t="inlineStr">
        <is>
          <t>Task 3</t>
        </is>
      </c>
      <c r="D9" s="13">
        <f>$G$2</f>
        <v/>
      </c>
      <c r="E9" s="13">
        <f>IFERROR(_xlfn.XLOOKUP(D9,tblEmployees[EmployeeName],tblEmployees[HomeDepartment],""),"")</f>
        <v/>
      </c>
      <c r="F9" s="17" t="n"/>
      <c r="G9" s="17" t="n"/>
      <c r="H9" s="13">
        <f>IFERROR(INDEX(tblTasks[SuggestedCategory],MATCH(tblTime[[#This Row],[TaskName]],tblTasks[TaskName],0)),"")</f>
        <v/>
      </c>
      <c r="I9" s="17" t="n"/>
      <c r="J9" s="13">
        <f>IF(tblTime[[#This Row],[CategoryOverwrite]]="",tblTime[[#This Row],[SuggCategory]],tblTime[[#This Row],[CategoryOverwrite]])</f>
        <v/>
      </c>
      <c r="K9" s="17" t="n"/>
      <c r="L9" s="17" t="n"/>
      <c r="M9" s="13">
        <f>IF(COUNTA(tblTime[[#This Row],[TaskName]:[Entity]],tblTime[[#This Row],[FinalCategory]:[Hours]])=4,"FILLED","OPEN")</f>
        <v/>
      </c>
      <c r="N9" s="13">
        <f>IF(SUMIFS(tblTime[Hours],tblTime[Date],tblTime[[#This Row],[Date]]) &gt; 20, "⚠ Over 20 hours!", "")</f>
        <v/>
      </c>
    </row>
    <row r="10" hidden="1">
      <c r="B10" s="14">
        <f>DATE(2026,1,1)</f>
        <v/>
      </c>
      <c r="C10" s="15" t="inlineStr">
        <is>
          <t>Task 4</t>
        </is>
      </c>
      <c r="D10" s="13">
        <f>$G$2</f>
        <v/>
      </c>
      <c r="E10" s="13">
        <f>IFERROR(_xlfn.XLOOKUP(D10,tblEmployees[EmployeeName],tblEmployees[HomeDepartment],""),"")</f>
        <v/>
      </c>
      <c r="F10" s="17" t="n"/>
      <c r="G10" s="17" t="n"/>
      <c r="H10" s="13">
        <f>IFERROR(INDEX(tblTasks[SuggestedCategory],MATCH(tblTime[[#This Row],[TaskName]],tblTasks[TaskName],0)),"")</f>
        <v/>
      </c>
      <c r="I10" s="17" t="n"/>
      <c r="J10" s="13">
        <f>IF(tblTime[[#This Row],[CategoryOverwrite]]="",tblTime[[#This Row],[SuggCategory]],tblTime[[#This Row],[CategoryOverwrite]])</f>
        <v/>
      </c>
      <c r="K10" s="17" t="n"/>
      <c r="L10" s="17" t="n"/>
      <c r="M10" s="13">
        <f>IF(COUNTA(tblTime[[#This Row],[TaskName]:[Entity]],tblTime[[#This Row],[FinalCategory]:[Hours]])=4,"FILLED","OPEN")</f>
        <v/>
      </c>
      <c r="N10" s="13">
        <f>IF(SUMIFS(tblTime[Hours],tblTime[Date],tblTime[[#This Row],[Date]]) &gt; 20, "⚠ Over 20 hours!", "")</f>
        <v/>
      </c>
    </row>
    <row r="11" hidden="1">
      <c r="B11" s="14">
        <f>DATE(2026,1,1)</f>
        <v/>
      </c>
      <c r="C11" s="15" t="inlineStr">
        <is>
          <t>Task 5</t>
        </is>
      </c>
      <c r="D11" s="13">
        <f>$G$2</f>
        <v/>
      </c>
      <c r="E11" s="13">
        <f>IFERROR(_xlfn.XLOOKUP(D11,tblEmployees[EmployeeName],tblEmployees[HomeDepartment],""),"")</f>
        <v/>
      </c>
      <c r="F11" s="17" t="n"/>
      <c r="G11" s="17" t="n"/>
      <c r="H11" s="13">
        <f>IFERROR(INDEX(tblTasks[SuggestedCategory],MATCH(tblTime[[#This Row],[TaskName]],tblTasks[TaskName],0)),"")</f>
        <v/>
      </c>
      <c r="I11" s="17" t="n"/>
      <c r="J11" s="13">
        <f>IF(tblTime[[#This Row],[CategoryOverwrite]]="",tblTime[[#This Row],[SuggCategory]],tblTime[[#This Row],[CategoryOverwrite]])</f>
        <v/>
      </c>
      <c r="K11" s="17" t="n"/>
      <c r="L11" s="17" t="n"/>
      <c r="M11" s="13">
        <f>IF(COUNTA(tblTime[[#This Row],[TaskName]:[Entity]],tblTime[[#This Row],[FinalCategory]:[Hours]])=4,"FILLED","OPEN")</f>
        <v/>
      </c>
      <c r="N11" s="13">
        <f>IF(SUMIFS(tblTime[Hours],tblTime[Date],tblTime[[#This Row],[Date]]) &gt; 20, "⚠ Over 20 hours!", "")</f>
        <v/>
      </c>
    </row>
    <row r="12" hidden="1">
      <c r="B12" s="14">
        <f>DATE(2026,1,1)</f>
        <v/>
      </c>
      <c r="C12" s="15" t="inlineStr">
        <is>
          <t>Task 6</t>
        </is>
      </c>
      <c r="D12" s="13">
        <f>$G$2</f>
        <v/>
      </c>
      <c r="E12" s="13">
        <f>IFERROR(_xlfn.XLOOKUP(D12,tblEmployees[EmployeeName],tblEmployees[HomeDepartment],""),"")</f>
        <v/>
      </c>
      <c r="F12" s="17" t="n"/>
      <c r="G12" s="17" t="n"/>
      <c r="H12" s="13">
        <f>IFERROR(INDEX(tblTasks[SuggestedCategory],MATCH(tblTime[[#This Row],[TaskName]],tblTasks[TaskName],0)),"")</f>
        <v/>
      </c>
      <c r="I12" s="17" t="n"/>
      <c r="J12" s="13">
        <f>IF(tblTime[[#This Row],[CategoryOverwrite]]="",tblTime[[#This Row],[SuggCategory]],tblTime[[#This Row],[CategoryOverwrite]])</f>
        <v/>
      </c>
      <c r="K12" s="17" t="n"/>
      <c r="L12" s="17" t="n"/>
      <c r="M12" s="13">
        <f>IF(COUNTA(tblTime[[#This Row],[TaskName]:[Entity]],tblTime[[#This Row],[FinalCategory]:[Hours]])=4,"FILLED","OPEN")</f>
        <v/>
      </c>
      <c r="N12" s="13">
        <f>IF(SUMIFS(tblTime[Hours],tblTime[Date],tblTime[[#This Row],[Date]]) &gt; 20, "⚠ Over 20 hours!", "")</f>
        <v/>
      </c>
    </row>
    <row r="13" hidden="1">
      <c r="B13" s="14">
        <f>DATE(2026,1,1)</f>
        <v/>
      </c>
      <c r="C13" s="15" t="inlineStr">
        <is>
          <t>Task 7</t>
        </is>
      </c>
      <c r="D13" s="13">
        <f>$G$2</f>
        <v/>
      </c>
      <c r="E13" s="13">
        <f>IFERROR(_xlfn.XLOOKUP(D13,tblEmployees[EmployeeName],tblEmployees[HomeDepartment],""),"")</f>
        <v/>
      </c>
      <c r="F13" s="17" t="n"/>
      <c r="G13" s="17" t="n"/>
      <c r="H13" s="13">
        <f>IFERROR(INDEX(tblTasks[SuggestedCategory],MATCH(tblTime[[#This Row],[TaskName]],tblTasks[TaskName],0)),"")</f>
        <v/>
      </c>
      <c r="I13" s="17" t="n"/>
      <c r="J13" s="13">
        <f>IF(tblTime[[#This Row],[CategoryOverwrite]]="",tblTime[[#This Row],[SuggCategory]],tblTime[[#This Row],[CategoryOverwrite]])</f>
        <v/>
      </c>
      <c r="K13" s="17" t="n"/>
      <c r="L13" s="17" t="n"/>
      <c r="M13" s="13">
        <f>IF(COUNTA(tblTime[[#This Row],[TaskName]:[Entity]],tblTime[[#This Row],[FinalCategory]:[Hours]])=4,"FILLED","OPEN")</f>
        <v/>
      </c>
      <c r="N13" s="13">
        <f>IF(SUMIFS(tblTime[Hours],tblTime[Date],tblTime[[#This Row],[Date]]) &gt; 20, "⚠ Over 20 hours!", "")</f>
        <v/>
      </c>
    </row>
    <row r="14" hidden="1">
      <c r="B14" s="14">
        <f>DATE(2026,1,1)</f>
        <v/>
      </c>
      <c r="C14" s="15" t="inlineStr">
        <is>
          <t>Task 8</t>
        </is>
      </c>
      <c r="D14" s="13">
        <f>$G$2</f>
        <v/>
      </c>
      <c r="E14" s="13">
        <f>IFERROR(_xlfn.XLOOKUP(D14,tblEmployees[EmployeeName],tblEmployees[HomeDepartment],""),"")</f>
        <v/>
      </c>
      <c r="F14" s="17" t="n"/>
      <c r="G14" s="17" t="n"/>
      <c r="H14" s="13">
        <f>IFERROR(INDEX(tblTasks[SuggestedCategory],MATCH(tblTime[[#This Row],[TaskName]],tblTasks[TaskName],0)),"")</f>
        <v/>
      </c>
      <c r="I14" s="17" t="n"/>
      <c r="J14" s="13">
        <f>IF(tblTime[[#This Row],[CategoryOverwrite]]="",tblTime[[#This Row],[SuggCategory]],tblTime[[#This Row],[CategoryOverwrite]])</f>
        <v/>
      </c>
      <c r="K14" s="17" t="n"/>
      <c r="L14" s="17" t="n"/>
      <c r="M14" s="13">
        <f>IF(COUNTA(tblTime[[#This Row],[TaskName]:[Entity]],tblTime[[#This Row],[FinalCategory]:[Hours]])=4,"FILLED","OPEN")</f>
        <v/>
      </c>
      <c r="N14" s="13">
        <f>IF(SUMIFS(tblTime[Hours],tblTime[Date],tblTime[[#This Row],[Date]]) &gt; 20, "⚠ Over 20 hours!", "")</f>
        <v/>
      </c>
    </row>
    <row r="15" hidden="1">
      <c r="B15" s="14">
        <f>DATE(2026,1,1)</f>
        <v/>
      </c>
      <c r="C15" s="15" t="inlineStr">
        <is>
          <t>Task 9</t>
        </is>
      </c>
      <c r="D15" s="13">
        <f>$G$2</f>
        <v/>
      </c>
      <c r="E15" s="13">
        <f>IFERROR(_xlfn.XLOOKUP(D15,tblEmployees[EmployeeName],tblEmployees[HomeDepartment],""),"")</f>
        <v/>
      </c>
      <c r="F15" s="17" t="n"/>
      <c r="G15" s="17" t="n"/>
      <c r="H15" s="13">
        <f>IFERROR(INDEX(tblTasks[SuggestedCategory],MATCH(tblTime[[#This Row],[TaskName]],tblTasks[TaskName],0)),"")</f>
        <v/>
      </c>
      <c r="I15" s="17" t="n"/>
      <c r="J15" s="13">
        <f>IF(tblTime[[#This Row],[CategoryOverwrite]]="",tblTime[[#This Row],[SuggCategory]],tblTime[[#This Row],[CategoryOverwrite]])</f>
        <v/>
      </c>
      <c r="K15" s="17" t="n"/>
      <c r="L15" s="17" t="n"/>
      <c r="M15" s="13">
        <f>IF(COUNTA(tblTime[[#This Row],[TaskName]:[Entity]],tblTime[[#This Row],[FinalCategory]:[Hours]])=4,"FILLED","OPEN")</f>
        <v/>
      </c>
      <c r="N15" s="13">
        <f>IF(SUMIFS(tblTime[Hours],tblTime[Date],tblTime[[#This Row],[Date]]) &gt; 20, "⚠ Over 20 hours!", "")</f>
        <v/>
      </c>
    </row>
    <row r="16" hidden="1">
      <c r="B16" s="14">
        <f>DATE(2026,1,1)</f>
        <v/>
      </c>
      <c r="C16" s="15" t="inlineStr">
        <is>
          <t>Task 10</t>
        </is>
      </c>
      <c r="D16" s="13">
        <f>$G$2</f>
        <v/>
      </c>
      <c r="E16" s="13">
        <f>IFERROR(_xlfn.XLOOKUP(D16,tblEmployees[EmployeeName],tblEmployees[HomeDepartment],""),"")</f>
        <v/>
      </c>
      <c r="F16" s="17" t="n"/>
      <c r="G16" s="17" t="n"/>
      <c r="H16" s="13">
        <f>IFERROR(INDEX(tblTasks[SuggestedCategory],MATCH(tblTime[[#This Row],[TaskName]],tblTasks[TaskName],0)),"")</f>
        <v/>
      </c>
      <c r="I16" s="17" t="n"/>
      <c r="J16" s="13">
        <f>IF(tblTime[[#This Row],[CategoryOverwrite]]="",tblTime[[#This Row],[SuggCategory]],tblTime[[#This Row],[CategoryOverwrite]])</f>
        <v/>
      </c>
      <c r="K16" s="17" t="n"/>
      <c r="L16" s="17" t="n"/>
      <c r="M16" s="13">
        <f>IF(COUNTA(tblTime[[#This Row],[TaskName]:[Entity]],tblTime[[#This Row],[FinalCategory]:[Hours]])=4,"FILLED","OPEN")</f>
        <v/>
      </c>
      <c r="N16" s="13">
        <f>IF(SUMIFS(tblTime[Hours],tblTime[Date],tblTime[[#This Row],[Date]]) &gt; 20, "⚠ Over 20 hours!", "")</f>
        <v/>
      </c>
    </row>
    <row r="17" hidden="1">
      <c r="B17" s="14">
        <f>DATE(2026,1,1)</f>
        <v/>
      </c>
      <c r="C17" s="15" t="inlineStr">
        <is>
          <t>Task 11</t>
        </is>
      </c>
      <c r="D17" s="13">
        <f>$G$2</f>
        <v/>
      </c>
      <c r="E17" s="13">
        <f>IFERROR(_xlfn.XLOOKUP(D17,tblEmployees[EmployeeName],tblEmployees[HomeDepartment],""),"")</f>
        <v/>
      </c>
      <c r="F17" s="17" t="n"/>
      <c r="G17" s="17" t="n"/>
      <c r="H17" s="13">
        <f>IFERROR(INDEX(tblTasks[SuggestedCategory],MATCH(tblTime[[#This Row],[TaskName]],tblTasks[TaskName],0)),"")</f>
        <v/>
      </c>
      <c r="I17" s="17" t="n"/>
      <c r="J17" s="13">
        <f>IF(tblTime[[#This Row],[CategoryOverwrite]]="",tblTime[[#This Row],[SuggCategory]],tblTime[[#This Row],[CategoryOverwrite]])</f>
        <v/>
      </c>
      <c r="K17" s="17" t="n"/>
      <c r="L17" s="17" t="n"/>
      <c r="M17" s="13">
        <f>IF(COUNTA(tblTime[[#This Row],[TaskName]:[Entity]],tblTime[[#This Row],[FinalCategory]:[Hours]])=4,"FILLED","OPEN")</f>
        <v/>
      </c>
      <c r="N17" s="13">
        <f>IF(SUMIFS(tblTime[Hours],tblTime[Date],tblTime[[#This Row],[Date]]) &gt; 20, "⚠ Over 20 hours!", "")</f>
        <v/>
      </c>
    </row>
    <row r="18" hidden="1">
      <c r="B18" s="14">
        <f>DATE(2026,1,1)</f>
        <v/>
      </c>
      <c r="C18" s="15" t="inlineStr">
        <is>
          <t>Task 12</t>
        </is>
      </c>
      <c r="D18" s="13">
        <f>$G$2</f>
        <v/>
      </c>
      <c r="E18" s="13">
        <f>IFERROR(_xlfn.XLOOKUP(D18,tblEmployees[EmployeeName],tblEmployees[HomeDepartment],""),"")</f>
        <v/>
      </c>
      <c r="F18" s="17" t="n"/>
      <c r="G18" s="17" t="n"/>
      <c r="H18" s="13">
        <f>IFERROR(INDEX(tblTasks[SuggestedCategory],MATCH(tblTime[[#This Row],[TaskName]],tblTasks[TaskName],0)),"")</f>
        <v/>
      </c>
      <c r="I18" s="17" t="n"/>
      <c r="J18" s="13">
        <f>IF(tblTime[[#This Row],[CategoryOverwrite]]="",tblTime[[#This Row],[SuggCategory]],tblTime[[#This Row],[CategoryOverwrite]])</f>
        <v/>
      </c>
      <c r="K18" s="17" t="n"/>
      <c r="L18" s="17" t="n"/>
      <c r="M18" s="13">
        <f>IF(COUNTA(tblTime[[#This Row],[TaskName]:[Entity]],tblTime[[#This Row],[FinalCategory]:[Hours]])=4,"FILLED","OPEN")</f>
        <v/>
      </c>
      <c r="N18" s="13">
        <f>IF(SUMIFS(tblTime[Hours],tblTime[Date],tblTime[[#This Row],[Date]]) &gt; 20, "⚠ Over 20 hours!", "")</f>
        <v/>
      </c>
    </row>
    <row r="19" hidden="1">
      <c r="B19" s="14">
        <f>DATE(2026,1,1)</f>
        <v/>
      </c>
      <c r="C19" s="15" t="inlineStr">
        <is>
          <t>Task 13</t>
        </is>
      </c>
      <c r="D19" s="13">
        <f>$G$2</f>
        <v/>
      </c>
      <c r="E19" s="13">
        <f>IFERROR(_xlfn.XLOOKUP(D19,tblEmployees[EmployeeName],tblEmployees[HomeDepartment],""),"")</f>
        <v/>
      </c>
      <c r="F19" s="17" t="n"/>
      <c r="G19" s="17" t="n"/>
      <c r="H19" s="13">
        <f>IFERROR(INDEX(tblTasks[SuggestedCategory],MATCH(tblTime[[#This Row],[TaskName]],tblTasks[TaskName],0)),"")</f>
        <v/>
      </c>
      <c r="I19" s="17" t="n"/>
      <c r="J19" s="13">
        <f>IF(tblTime[[#This Row],[CategoryOverwrite]]="",tblTime[[#This Row],[SuggCategory]],tblTime[[#This Row],[CategoryOverwrite]])</f>
        <v/>
      </c>
      <c r="K19" s="17" t="n"/>
      <c r="L19" s="17" t="n"/>
      <c r="M19" s="13">
        <f>IF(COUNTA(tblTime[[#This Row],[TaskName]:[Entity]],tblTime[[#This Row],[FinalCategory]:[Hours]])=4,"FILLED","OPEN")</f>
        <v/>
      </c>
      <c r="N19" s="13">
        <f>IF(SUMIFS(tblTime[Hours],tblTime[Date],tblTime[[#This Row],[Date]]) &gt; 20, "⚠ Over 20 hours!", "")</f>
        <v/>
      </c>
    </row>
    <row r="20" hidden="1">
      <c r="B20" s="14">
        <f>DATE(2026,1,1)</f>
        <v/>
      </c>
      <c r="C20" s="15" t="inlineStr">
        <is>
          <t>Task 14</t>
        </is>
      </c>
      <c r="D20" s="13">
        <f>$G$2</f>
        <v/>
      </c>
      <c r="E20" s="13">
        <f>IFERROR(_xlfn.XLOOKUP(D20,tblEmployees[EmployeeName],tblEmployees[HomeDepartment],""),"")</f>
        <v/>
      </c>
      <c r="F20" s="17" t="n"/>
      <c r="G20" s="17" t="n"/>
      <c r="H20" s="13">
        <f>IFERROR(INDEX(tblTasks[SuggestedCategory],MATCH(tblTime[[#This Row],[TaskName]],tblTasks[TaskName],0)),"")</f>
        <v/>
      </c>
      <c r="I20" s="17" t="n"/>
      <c r="J20" s="13">
        <f>IF(tblTime[[#This Row],[CategoryOverwrite]]="",tblTime[[#This Row],[SuggCategory]],tblTime[[#This Row],[CategoryOverwrite]])</f>
        <v/>
      </c>
      <c r="K20" s="17" t="n"/>
      <c r="L20" s="17" t="n"/>
      <c r="M20" s="13">
        <f>IF(COUNTA(tblTime[[#This Row],[TaskName]:[Entity]],tblTime[[#This Row],[FinalCategory]:[Hours]])=4,"FILLED","OPEN")</f>
        <v/>
      </c>
      <c r="N20" s="13">
        <f>IF(SUMIFS(tblTime[Hours],tblTime[Date],tblTime[[#This Row],[Date]]) &gt; 20, "⚠ Over 20 hours!", "")</f>
        <v/>
      </c>
    </row>
    <row r="21" hidden="1">
      <c r="B21" s="14">
        <f>DATE(2026,1,1)</f>
        <v/>
      </c>
      <c r="C21" s="15" t="inlineStr">
        <is>
          <t>Task 15</t>
        </is>
      </c>
      <c r="D21" s="13">
        <f>$G$2</f>
        <v/>
      </c>
      <c r="E21" s="13">
        <f>IFERROR(_xlfn.XLOOKUP(D21,tblEmployees[EmployeeName],tblEmployees[HomeDepartment],""),"")</f>
        <v/>
      </c>
      <c r="F21" s="17" t="n"/>
      <c r="G21" s="17" t="n"/>
      <c r="H21" s="13">
        <f>IFERROR(INDEX(tblTasks[SuggestedCategory],MATCH(tblTime[[#This Row],[TaskName]],tblTasks[TaskName],0)),"")</f>
        <v/>
      </c>
      <c r="I21" s="17" t="n"/>
      <c r="J21" s="13">
        <f>IF(tblTime[[#This Row],[CategoryOverwrite]]="",tblTime[[#This Row],[SuggCategory]],tblTime[[#This Row],[CategoryOverwrite]])</f>
        <v/>
      </c>
      <c r="K21" s="17" t="n"/>
      <c r="L21" s="17" t="n"/>
      <c r="M21" s="13">
        <f>IF(COUNTA(tblTime[[#This Row],[TaskName]:[Entity]],tblTime[[#This Row],[FinalCategory]:[Hours]])=4,"FILLED","OPEN")</f>
        <v/>
      </c>
      <c r="N21" s="13">
        <f>IF(SUMIFS(tblTime[Hours],tblTime[Date],tblTime[[#This Row],[Date]]) &gt; 20, "⚠ Over 20 hours!", "")</f>
        <v/>
      </c>
    </row>
    <row r="22" hidden="1">
      <c r="B22" s="14">
        <f>DATE(2026,1,1)</f>
        <v/>
      </c>
      <c r="C22" s="15" t="inlineStr">
        <is>
          <t>Task 16</t>
        </is>
      </c>
      <c r="D22" s="13">
        <f>$G$2</f>
        <v/>
      </c>
      <c r="E22" s="13">
        <f>IFERROR(_xlfn.XLOOKUP(D22,tblEmployees[EmployeeName],tblEmployees[HomeDepartment],""),"")</f>
        <v/>
      </c>
      <c r="F22" s="17" t="n"/>
      <c r="G22" s="17" t="n"/>
      <c r="H22" s="13">
        <f>IFERROR(INDEX(tblTasks[SuggestedCategory],MATCH(tblTime[[#This Row],[TaskName]],tblTasks[TaskName],0)),"")</f>
        <v/>
      </c>
      <c r="I22" s="17" t="n"/>
      <c r="J22" s="13">
        <f>IF(tblTime[[#This Row],[CategoryOverwrite]]="",tblTime[[#This Row],[SuggCategory]],tblTime[[#This Row],[CategoryOverwrite]])</f>
        <v/>
      </c>
      <c r="K22" s="17" t="n"/>
      <c r="L22" s="17" t="n"/>
      <c r="M22" s="13">
        <f>IF(COUNTA(tblTime[[#This Row],[TaskName]:[Entity]],tblTime[[#This Row],[FinalCategory]:[Hours]])=4,"FILLED","OPEN")</f>
        <v/>
      </c>
      <c r="N22" s="13">
        <f>IF(SUMIFS(tblTime[Hours],tblTime[Date],tblTime[[#This Row],[Date]]) &gt; 20, "⚠ Over 20 hours!", "")</f>
        <v/>
      </c>
    </row>
    <row r="23" hidden="1">
      <c r="B23" s="14">
        <f>DATE(2026,1,1)</f>
        <v/>
      </c>
      <c r="C23" s="15" t="inlineStr">
        <is>
          <t>Task 17</t>
        </is>
      </c>
      <c r="D23" s="13">
        <f>$G$2</f>
        <v/>
      </c>
      <c r="E23" s="13">
        <f>IFERROR(_xlfn.XLOOKUP(D23,tblEmployees[EmployeeName],tblEmployees[HomeDepartment],""),"")</f>
        <v/>
      </c>
      <c r="F23" s="17" t="n"/>
      <c r="G23" s="17" t="n"/>
      <c r="H23" s="13">
        <f>IFERROR(INDEX(tblTasks[SuggestedCategory],MATCH(tblTime[[#This Row],[TaskName]],tblTasks[TaskName],0)),"")</f>
        <v/>
      </c>
      <c r="I23" s="17" t="n"/>
      <c r="J23" s="13">
        <f>IF(tblTime[[#This Row],[CategoryOverwrite]]="",tblTime[[#This Row],[SuggCategory]],tblTime[[#This Row],[CategoryOverwrite]])</f>
        <v/>
      </c>
      <c r="K23" s="17" t="n"/>
      <c r="L23" s="17" t="n"/>
      <c r="M23" s="13">
        <f>IF(COUNTA(tblTime[[#This Row],[TaskName]:[Entity]],tblTime[[#This Row],[FinalCategory]:[Hours]])=4,"FILLED","OPEN")</f>
        <v/>
      </c>
      <c r="N23" s="13">
        <f>IF(SUMIFS(tblTime[Hours],tblTime[Date],tblTime[[#This Row],[Date]]) &gt; 20, "⚠ Over 20 hours!", "")</f>
        <v/>
      </c>
    </row>
    <row r="24" hidden="1">
      <c r="B24" s="14">
        <f>DATE(2026,1,1)</f>
        <v/>
      </c>
      <c r="C24" s="15" t="inlineStr">
        <is>
          <t>Task 18</t>
        </is>
      </c>
      <c r="D24" s="13">
        <f>$G$2</f>
        <v/>
      </c>
      <c r="E24" s="13">
        <f>IFERROR(_xlfn.XLOOKUP(D24,tblEmployees[EmployeeName],tblEmployees[HomeDepartment],""),"")</f>
        <v/>
      </c>
      <c r="F24" s="17" t="n"/>
      <c r="G24" s="17" t="n"/>
      <c r="H24" s="13">
        <f>IFERROR(INDEX(tblTasks[SuggestedCategory],MATCH(tblTime[[#This Row],[TaskName]],tblTasks[TaskName],0)),"")</f>
        <v/>
      </c>
      <c r="I24" s="17" t="n"/>
      <c r="J24" s="13">
        <f>IF(tblTime[[#This Row],[CategoryOverwrite]]="",tblTime[[#This Row],[SuggCategory]],tblTime[[#This Row],[CategoryOverwrite]])</f>
        <v/>
      </c>
      <c r="K24" s="17" t="n"/>
      <c r="L24" s="17" t="n"/>
      <c r="M24" s="13">
        <f>IF(COUNTA(tblTime[[#This Row],[TaskName]:[Entity]],tblTime[[#This Row],[FinalCategory]:[Hours]])=4,"FILLED","OPEN")</f>
        <v/>
      </c>
      <c r="N24" s="13">
        <f>IF(SUMIFS(tblTime[Hours],tblTime[Date],tblTime[[#This Row],[Date]]) &gt; 20, "⚠ Over 20 hours!", "")</f>
        <v/>
      </c>
    </row>
    <row r="25" hidden="1">
      <c r="B25" s="14">
        <f>DATE(2026,1,1)</f>
        <v/>
      </c>
      <c r="C25" s="15" t="inlineStr">
        <is>
          <t>Task 19</t>
        </is>
      </c>
      <c r="D25" s="13">
        <f>$G$2</f>
        <v/>
      </c>
      <c r="E25" s="13">
        <f>IFERROR(_xlfn.XLOOKUP(D25,tblEmployees[EmployeeName],tblEmployees[HomeDepartment],""),"")</f>
        <v/>
      </c>
      <c r="F25" s="17" t="n"/>
      <c r="G25" s="17" t="n"/>
      <c r="H25" s="13">
        <f>IFERROR(INDEX(tblTasks[SuggestedCategory],MATCH(tblTime[[#This Row],[TaskName]],tblTasks[TaskName],0)),"")</f>
        <v/>
      </c>
      <c r="I25" s="17" t="n"/>
      <c r="J25" s="13">
        <f>IF(tblTime[[#This Row],[CategoryOverwrite]]="",tblTime[[#This Row],[SuggCategory]],tblTime[[#This Row],[CategoryOverwrite]])</f>
        <v/>
      </c>
      <c r="K25" s="17" t="n"/>
      <c r="L25" s="17" t="n"/>
      <c r="M25" s="13">
        <f>IF(COUNTA(tblTime[[#This Row],[TaskName]:[Entity]],tblTime[[#This Row],[FinalCategory]:[Hours]])=4,"FILLED","OPEN")</f>
        <v/>
      </c>
      <c r="N25" s="13">
        <f>IF(SUMIFS(tblTime[Hours],tblTime[Date],tblTime[[#This Row],[Date]]) &gt; 20, "⚠ Over 20 hours!", "")</f>
        <v/>
      </c>
    </row>
    <row r="26" hidden="1">
      <c r="B26" s="14">
        <f>DATE(2026,1,1)</f>
        <v/>
      </c>
      <c r="C26" s="15" t="inlineStr">
        <is>
          <t>Task 20</t>
        </is>
      </c>
      <c r="D26" s="13">
        <f>$G$2</f>
        <v/>
      </c>
      <c r="E26" s="13">
        <f>IFERROR(_xlfn.XLOOKUP(D26,tblEmployees[EmployeeName],tblEmployees[HomeDepartment],""),"")</f>
        <v/>
      </c>
      <c r="F26" s="17" t="n"/>
      <c r="G26" s="17" t="n"/>
      <c r="H26" s="13">
        <f>IFERROR(INDEX(tblTasks[SuggestedCategory],MATCH(tblTime[[#This Row],[TaskName]],tblTasks[TaskName],0)),"")</f>
        <v/>
      </c>
      <c r="I26" s="17" t="n"/>
      <c r="J26" s="13">
        <f>IF(tblTime[[#This Row],[CategoryOverwrite]]="",tblTime[[#This Row],[SuggCategory]],tblTime[[#This Row],[CategoryOverwrite]])</f>
        <v/>
      </c>
      <c r="K26" s="17" t="n"/>
      <c r="L26" s="17" t="n"/>
      <c r="M26" s="13">
        <f>IF(COUNTA(tblTime[[#This Row],[TaskName]:[Entity]],tblTime[[#This Row],[FinalCategory]:[Hours]])=4,"FILLED","OPEN")</f>
        <v/>
      </c>
      <c r="N26" s="13">
        <f>IF(SUMIFS(tblTime[Hours],tblTime[Date],tblTime[[#This Row],[Date]]) &gt; 20, "⚠ Over 20 hours!", "")</f>
        <v/>
      </c>
    </row>
    <row r="27" hidden="1">
      <c r="B27" s="14">
        <f>DATE(2026,1,2)</f>
        <v/>
      </c>
      <c r="C27" s="15">
        <f>C7</f>
        <v/>
      </c>
      <c r="D27" s="13">
        <f>$G$2</f>
        <v/>
      </c>
      <c r="E27" s="13">
        <f>IFERROR(_xlfn.XLOOKUP(D27,tblEmployees[EmployeeName],tblEmployees[HomeDepartment],""),"")</f>
        <v/>
      </c>
      <c r="F27" s="17" t="n"/>
      <c r="G27" s="17" t="n"/>
      <c r="H27" s="13">
        <f>IFERROR(INDEX(tblTasks[SuggestedCategory],MATCH(tblTime[[#This Row],[TaskName]],tblTasks[TaskName],0)),"")</f>
        <v/>
      </c>
      <c r="I27" s="17" t="n"/>
      <c r="J27" s="13">
        <f>IF(tblTime[[#This Row],[CategoryOverwrite]]="",tblTime[[#This Row],[SuggCategory]],tblTime[[#This Row],[CategoryOverwrite]])</f>
        <v/>
      </c>
      <c r="K27" s="17" t="n"/>
      <c r="L27" s="17" t="n"/>
      <c r="M27" s="13">
        <f>IF(COUNTA(tblTime[[#This Row],[TaskName]:[Entity]],tblTime[[#This Row],[FinalCategory]:[Hours]])=4,"FILLED","OPEN")</f>
        <v/>
      </c>
      <c r="N27" s="13">
        <f>IF(SUMIFS(tblTime[Hours],tblTime[Date],tblTime[[#This Row],[Date]]) &gt; 20, "⚠ Over 20 hours!", "")</f>
        <v/>
      </c>
    </row>
    <row r="28" hidden="1">
      <c r="B28" s="14">
        <f>DATE(2026,1,2)</f>
        <v/>
      </c>
      <c r="C28" s="15">
        <f>C8</f>
        <v/>
      </c>
      <c r="D28" s="13">
        <f>$G$2</f>
        <v/>
      </c>
      <c r="E28" s="13">
        <f>IFERROR(_xlfn.XLOOKUP(D28,tblEmployees[EmployeeName],tblEmployees[HomeDepartment],""),"")</f>
        <v/>
      </c>
      <c r="F28" s="17" t="n"/>
      <c r="G28" s="17" t="n"/>
      <c r="H28" s="13">
        <f>IFERROR(INDEX(tblTasks[SuggestedCategory],MATCH(tblTime[[#This Row],[TaskName]],tblTasks[TaskName],0)),"")</f>
        <v/>
      </c>
      <c r="I28" s="17" t="n"/>
      <c r="J28" s="13">
        <f>IF(tblTime[[#This Row],[CategoryOverwrite]]="",tblTime[[#This Row],[SuggCategory]],tblTime[[#This Row],[CategoryOverwrite]])</f>
        <v/>
      </c>
      <c r="K28" s="17" t="n"/>
      <c r="L28" s="17" t="n"/>
      <c r="M28" s="13">
        <f>IF(COUNTA(tblTime[[#This Row],[TaskName]:[Entity]],tblTime[[#This Row],[FinalCategory]:[Hours]])=4,"FILLED","OPEN")</f>
        <v/>
      </c>
      <c r="N28" s="13">
        <f>IF(SUMIFS(tblTime[Hours],tblTime[Date],tblTime[[#This Row],[Date]]) &gt; 20, "⚠ Over 20 hours!", "")</f>
        <v/>
      </c>
    </row>
    <row r="29" hidden="1">
      <c r="B29" s="14">
        <f>DATE(2026,1,2)</f>
        <v/>
      </c>
      <c r="C29" s="15">
        <f>C9</f>
        <v/>
      </c>
      <c r="D29" s="13">
        <f>$G$2</f>
        <v/>
      </c>
      <c r="E29" s="13">
        <f>IFERROR(_xlfn.XLOOKUP(D29,tblEmployees[EmployeeName],tblEmployees[HomeDepartment],""),"")</f>
        <v/>
      </c>
      <c r="F29" s="17" t="n"/>
      <c r="G29" s="17" t="n"/>
      <c r="H29" s="13">
        <f>IFERROR(INDEX(tblTasks[SuggestedCategory],MATCH(tblTime[[#This Row],[TaskName]],tblTasks[TaskName],0)),"")</f>
        <v/>
      </c>
      <c r="I29" s="17" t="n"/>
      <c r="J29" s="13">
        <f>IF(tblTime[[#This Row],[CategoryOverwrite]]="",tblTime[[#This Row],[SuggCategory]],tblTime[[#This Row],[CategoryOverwrite]])</f>
        <v/>
      </c>
      <c r="K29" s="17" t="n"/>
      <c r="L29" s="17" t="n"/>
      <c r="M29" s="13">
        <f>IF(COUNTA(tblTime[[#This Row],[TaskName]:[Entity]],tblTime[[#This Row],[FinalCategory]:[Hours]])=4,"FILLED","OPEN")</f>
        <v/>
      </c>
      <c r="N29" s="13">
        <f>IF(SUMIFS(tblTime[Hours],tblTime[Date],tblTime[[#This Row],[Date]]) &gt; 20, "⚠ Over 20 hours!", "")</f>
        <v/>
      </c>
    </row>
    <row r="30" hidden="1">
      <c r="B30" s="14">
        <f>DATE(2026,1,2)</f>
        <v/>
      </c>
      <c r="C30" s="15">
        <f>C10</f>
        <v/>
      </c>
      <c r="D30" s="13">
        <f>$G$2</f>
        <v/>
      </c>
      <c r="E30" s="13">
        <f>IFERROR(_xlfn.XLOOKUP(D30,tblEmployees[EmployeeName],tblEmployees[HomeDepartment],""),"")</f>
        <v/>
      </c>
      <c r="F30" s="17" t="n"/>
      <c r="G30" s="17" t="n"/>
      <c r="H30" s="13">
        <f>IFERROR(INDEX(tblTasks[SuggestedCategory],MATCH(tblTime[[#This Row],[TaskName]],tblTasks[TaskName],0)),"")</f>
        <v/>
      </c>
      <c r="I30" s="17" t="n"/>
      <c r="J30" s="13">
        <f>IF(tblTime[[#This Row],[CategoryOverwrite]]="",tblTime[[#This Row],[SuggCategory]],tblTime[[#This Row],[CategoryOverwrite]])</f>
        <v/>
      </c>
      <c r="K30" s="17" t="n"/>
      <c r="L30" s="17" t="n"/>
      <c r="M30" s="13">
        <f>IF(COUNTA(tblTime[[#This Row],[TaskName]:[Entity]],tblTime[[#This Row],[FinalCategory]:[Hours]])=4,"FILLED","OPEN")</f>
        <v/>
      </c>
      <c r="N30" s="13">
        <f>IF(SUMIFS(tblTime[Hours],tblTime[Date],tblTime[[#This Row],[Date]]) &gt; 20, "⚠ Over 20 hours!", "")</f>
        <v/>
      </c>
    </row>
    <row r="31" hidden="1">
      <c r="B31" s="14">
        <f>DATE(2026,1,2)</f>
        <v/>
      </c>
      <c r="C31" s="15">
        <f>C11</f>
        <v/>
      </c>
      <c r="D31" s="13">
        <f>$G$2</f>
        <v/>
      </c>
      <c r="E31" s="13">
        <f>IFERROR(_xlfn.XLOOKUP(D31,tblEmployees[EmployeeName],tblEmployees[HomeDepartment],""),"")</f>
        <v/>
      </c>
      <c r="F31" s="17" t="n"/>
      <c r="G31" s="17" t="n"/>
      <c r="H31" s="13">
        <f>IFERROR(INDEX(tblTasks[SuggestedCategory],MATCH(tblTime[[#This Row],[TaskName]],tblTasks[TaskName],0)),"")</f>
        <v/>
      </c>
      <c r="I31" s="17" t="n"/>
      <c r="J31" s="13">
        <f>IF(tblTime[[#This Row],[CategoryOverwrite]]="",tblTime[[#This Row],[SuggCategory]],tblTime[[#This Row],[CategoryOverwrite]])</f>
        <v/>
      </c>
      <c r="K31" s="17" t="n"/>
      <c r="L31" s="17" t="n"/>
      <c r="M31" s="13">
        <f>IF(COUNTA(tblTime[[#This Row],[TaskName]:[Entity]],tblTime[[#This Row],[FinalCategory]:[Hours]])=4,"FILLED","OPEN")</f>
        <v/>
      </c>
      <c r="N31" s="13">
        <f>IF(SUMIFS(tblTime[Hours],tblTime[Date],tblTime[[#This Row],[Date]]) &gt; 20, "⚠ Over 20 hours!", "")</f>
        <v/>
      </c>
    </row>
    <row r="32" hidden="1">
      <c r="B32" s="14">
        <f>DATE(2026,1,2)</f>
        <v/>
      </c>
      <c r="C32" s="15">
        <f>C12</f>
        <v/>
      </c>
      <c r="D32" s="13">
        <f>$G$2</f>
        <v/>
      </c>
      <c r="E32" s="13">
        <f>IFERROR(_xlfn.XLOOKUP(D32,tblEmployees[EmployeeName],tblEmployees[HomeDepartment],""),"")</f>
        <v/>
      </c>
      <c r="F32" s="17" t="n"/>
      <c r="G32" s="17" t="n"/>
      <c r="H32" s="13">
        <f>IFERROR(INDEX(tblTasks[SuggestedCategory],MATCH(tblTime[[#This Row],[TaskName]],tblTasks[TaskName],0)),"")</f>
        <v/>
      </c>
      <c r="I32" s="17" t="n"/>
      <c r="J32" s="13">
        <f>IF(tblTime[[#This Row],[CategoryOverwrite]]="",tblTime[[#This Row],[SuggCategory]],tblTime[[#This Row],[CategoryOverwrite]])</f>
        <v/>
      </c>
      <c r="K32" s="17" t="n"/>
      <c r="L32" s="17" t="n"/>
      <c r="M32" s="13">
        <f>IF(COUNTA(tblTime[[#This Row],[TaskName]:[Entity]],tblTime[[#This Row],[FinalCategory]:[Hours]])=4,"FILLED","OPEN")</f>
        <v/>
      </c>
      <c r="N32" s="13">
        <f>IF(SUMIFS(tblTime[Hours],tblTime[Date],tblTime[[#This Row],[Date]]) &gt; 20, "⚠ Over 20 hours!", "")</f>
        <v/>
      </c>
    </row>
    <row r="33" hidden="1">
      <c r="B33" s="14">
        <f>DATE(2026,1,2)</f>
        <v/>
      </c>
      <c r="C33" s="15">
        <f>C13</f>
        <v/>
      </c>
      <c r="D33" s="13">
        <f>$G$2</f>
        <v/>
      </c>
      <c r="E33" s="13">
        <f>IFERROR(_xlfn.XLOOKUP(D33,tblEmployees[EmployeeName],tblEmployees[HomeDepartment],""),"")</f>
        <v/>
      </c>
      <c r="F33" s="17" t="n"/>
      <c r="G33" s="17" t="n"/>
      <c r="H33" s="13">
        <f>IFERROR(INDEX(tblTasks[SuggestedCategory],MATCH(tblTime[[#This Row],[TaskName]],tblTasks[TaskName],0)),"")</f>
        <v/>
      </c>
      <c r="I33" s="17" t="n"/>
      <c r="J33" s="13">
        <f>IF(tblTime[[#This Row],[CategoryOverwrite]]="",tblTime[[#This Row],[SuggCategory]],tblTime[[#This Row],[CategoryOverwrite]])</f>
        <v/>
      </c>
      <c r="K33" s="17" t="n"/>
      <c r="L33" s="17" t="n"/>
      <c r="M33" s="13">
        <f>IF(COUNTA(tblTime[[#This Row],[TaskName]:[Entity]],tblTime[[#This Row],[FinalCategory]:[Hours]])=4,"FILLED","OPEN")</f>
        <v/>
      </c>
      <c r="N33" s="13">
        <f>IF(SUMIFS(tblTime[Hours],tblTime[Date],tblTime[[#This Row],[Date]]) &gt; 20, "⚠ Over 20 hours!", "")</f>
        <v/>
      </c>
    </row>
    <row r="34" hidden="1">
      <c r="B34" s="14">
        <f>DATE(2026,1,2)</f>
        <v/>
      </c>
      <c r="C34" s="15">
        <f>C14</f>
        <v/>
      </c>
      <c r="D34" s="13">
        <f>$G$2</f>
        <v/>
      </c>
      <c r="E34" s="13">
        <f>IFERROR(_xlfn.XLOOKUP(D34,tblEmployees[EmployeeName],tblEmployees[HomeDepartment],""),"")</f>
        <v/>
      </c>
      <c r="F34" s="17" t="n"/>
      <c r="G34" s="17" t="n"/>
      <c r="H34" s="13">
        <f>IFERROR(INDEX(tblTasks[SuggestedCategory],MATCH(tblTime[[#This Row],[TaskName]],tblTasks[TaskName],0)),"")</f>
        <v/>
      </c>
      <c r="I34" s="17" t="n"/>
      <c r="J34" s="13">
        <f>IF(tblTime[[#This Row],[CategoryOverwrite]]="",tblTime[[#This Row],[SuggCategory]],tblTime[[#This Row],[CategoryOverwrite]])</f>
        <v/>
      </c>
      <c r="K34" s="17" t="n"/>
      <c r="L34" s="17" t="n"/>
      <c r="M34" s="13">
        <f>IF(COUNTA(tblTime[[#This Row],[TaskName]:[Entity]],tblTime[[#This Row],[FinalCategory]:[Hours]])=4,"FILLED","OPEN")</f>
        <v/>
      </c>
      <c r="N34" s="13">
        <f>IF(SUMIFS(tblTime[Hours],tblTime[Date],tblTime[[#This Row],[Date]]) &gt; 20, "⚠ Over 20 hours!", "")</f>
        <v/>
      </c>
    </row>
    <row r="35" hidden="1">
      <c r="B35" s="14">
        <f>DATE(2026,1,2)</f>
        <v/>
      </c>
      <c r="C35" s="15">
        <f>C15</f>
        <v/>
      </c>
      <c r="D35" s="13">
        <f>$G$2</f>
        <v/>
      </c>
      <c r="E35" s="13">
        <f>IFERROR(_xlfn.XLOOKUP(D35,tblEmployees[EmployeeName],tblEmployees[HomeDepartment],""),"")</f>
        <v/>
      </c>
      <c r="F35" s="17" t="n"/>
      <c r="G35" s="17" t="n"/>
      <c r="H35" s="13">
        <f>IFERROR(INDEX(tblTasks[SuggestedCategory],MATCH(tblTime[[#This Row],[TaskName]],tblTasks[TaskName],0)),"")</f>
        <v/>
      </c>
      <c r="I35" s="17" t="n"/>
      <c r="J35" s="13">
        <f>IF(tblTime[[#This Row],[CategoryOverwrite]]="",tblTime[[#This Row],[SuggCategory]],tblTime[[#This Row],[CategoryOverwrite]])</f>
        <v/>
      </c>
      <c r="K35" s="17" t="n"/>
      <c r="L35" s="17" t="n"/>
      <c r="M35" s="13">
        <f>IF(COUNTA(tblTime[[#This Row],[TaskName]:[Entity]],tblTime[[#This Row],[FinalCategory]:[Hours]])=4,"FILLED","OPEN")</f>
        <v/>
      </c>
      <c r="N35" s="13">
        <f>IF(SUMIFS(tblTime[Hours],tblTime[Date],tblTime[[#This Row],[Date]]) &gt; 20, "⚠ Over 20 hours!", "")</f>
        <v/>
      </c>
    </row>
    <row r="36" hidden="1">
      <c r="B36" s="14">
        <f>DATE(2026,1,2)</f>
        <v/>
      </c>
      <c r="C36" s="15">
        <f>C16</f>
        <v/>
      </c>
      <c r="D36" s="13">
        <f>$G$2</f>
        <v/>
      </c>
      <c r="E36" s="13">
        <f>IFERROR(_xlfn.XLOOKUP(D36,tblEmployees[EmployeeName],tblEmployees[HomeDepartment],""),"")</f>
        <v/>
      </c>
      <c r="F36" s="17" t="n"/>
      <c r="G36" s="17" t="n"/>
      <c r="H36" s="13">
        <f>IFERROR(INDEX(tblTasks[SuggestedCategory],MATCH(tblTime[[#This Row],[TaskName]],tblTasks[TaskName],0)),"")</f>
        <v/>
      </c>
      <c r="I36" s="17" t="n"/>
      <c r="J36" s="13">
        <f>IF(tblTime[[#This Row],[CategoryOverwrite]]="",tblTime[[#This Row],[SuggCategory]],tblTime[[#This Row],[CategoryOverwrite]])</f>
        <v/>
      </c>
      <c r="K36" s="17" t="n"/>
      <c r="L36" s="17" t="n"/>
      <c r="M36" s="13">
        <f>IF(COUNTA(tblTime[[#This Row],[TaskName]:[Entity]],tblTime[[#This Row],[FinalCategory]:[Hours]])=4,"FILLED","OPEN")</f>
        <v/>
      </c>
      <c r="N36" s="13">
        <f>IF(SUMIFS(tblTime[Hours],tblTime[Date],tblTime[[#This Row],[Date]]) &gt; 20, "⚠ Over 20 hours!", "")</f>
        <v/>
      </c>
    </row>
    <row r="37" hidden="1">
      <c r="B37" s="14">
        <f>DATE(2026,1,2)</f>
        <v/>
      </c>
      <c r="C37" s="15">
        <f>C17</f>
        <v/>
      </c>
      <c r="D37" s="13">
        <f>$G$2</f>
        <v/>
      </c>
      <c r="E37" s="13">
        <f>IFERROR(_xlfn.XLOOKUP(D37,tblEmployees[EmployeeName],tblEmployees[HomeDepartment],""),"")</f>
        <v/>
      </c>
      <c r="F37" s="17" t="n"/>
      <c r="G37" s="17" t="n"/>
      <c r="H37" s="13">
        <f>IFERROR(INDEX(tblTasks[SuggestedCategory],MATCH(tblTime[[#This Row],[TaskName]],tblTasks[TaskName],0)),"")</f>
        <v/>
      </c>
      <c r="I37" s="17" t="n"/>
      <c r="J37" s="13">
        <f>IF(tblTime[[#This Row],[CategoryOverwrite]]="",tblTime[[#This Row],[SuggCategory]],tblTime[[#This Row],[CategoryOverwrite]])</f>
        <v/>
      </c>
      <c r="K37" s="17" t="n"/>
      <c r="L37" s="17" t="n"/>
      <c r="M37" s="13">
        <f>IF(COUNTA(tblTime[[#This Row],[TaskName]:[Entity]],tblTime[[#This Row],[FinalCategory]:[Hours]])=4,"FILLED","OPEN")</f>
        <v/>
      </c>
      <c r="N37" s="13">
        <f>IF(SUMIFS(tblTime[Hours],tblTime[Date],tblTime[[#This Row],[Date]]) &gt; 20, "⚠ Over 20 hours!", "")</f>
        <v/>
      </c>
    </row>
    <row r="38" hidden="1">
      <c r="B38" s="14">
        <f>DATE(2026,1,2)</f>
        <v/>
      </c>
      <c r="C38" s="15">
        <f>C18</f>
        <v/>
      </c>
      <c r="D38" s="13">
        <f>$G$2</f>
        <v/>
      </c>
      <c r="E38" s="13">
        <f>IFERROR(_xlfn.XLOOKUP(D38,tblEmployees[EmployeeName],tblEmployees[HomeDepartment],""),"")</f>
        <v/>
      </c>
      <c r="F38" s="17" t="n"/>
      <c r="G38" s="17" t="n"/>
      <c r="H38" s="13">
        <f>IFERROR(INDEX(tblTasks[SuggestedCategory],MATCH(tblTime[[#This Row],[TaskName]],tblTasks[TaskName],0)),"")</f>
        <v/>
      </c>
      <c r="I38" s="17" t="n"/>
      <c r="J38" s="13">
        <f>IF(tblTime[[#This Row],[CategoryOverwrite]]="",tblTime[[#This Row],[SuggCategory]],tblTime[[#This Row],[CategoryOverwrite]])</f>
        <v/>
      </c>
      <c r="K38" s="17" t="n"/>
      <c r="L38" s="17" t="n"/>
      <c r="M38" s="13">
        <f>IF(COUNTA(tblTime[[#This Row],[TaskName]:[Entity]],tblTime[[#This Row],[FinalCategory]:[Hours]])=4,"FILLED","OPEN")</f>
        <v/>
      </c>
      <c r="N38" s="13">
        <f>IF(SUMIFS(tblTime[Hours],tblTime[Date],tblTime[[#This Row],[Date]]) &gt; 20, "⚠ Over 20 hours!", "")</f>
        <v/>
      </c>
    </row>
    <row r="39" hidden="1">
      <c r="B39" s="14">
        <f>DATE(2026,1,2)</f>
        <v/>
      </c>
      <c r="C39" s="15">
        <f>C19</f>
        <v/>
      </c>
      <c r="D39" s="13">
        <f>$G$2</f>
        <v/>
      </c>
      <c r="E39" s="13">
        <f>IFERROR(_xlfn.XLOOKUP(D39,tblEmployees[EmployeeName],tblEmployees[HomeDepartment],""),"")</f>
        <v/>
      </c>
      <c r="F39" s="17" t="n"/>
      <c r="G39" s="17" t="n"/>
      <c r="H39" s="13">
        <f>IFERROR(INDEX(tblTasks[SuggestedCategory],MATCH(tblTime[[#This Row],[TaskName]],tblTasks[TaskName],0)),"")</f>
        <v/>
      </c>
      <c r="I39" s="17" t="n"/>
      <c r="J39" s="13">
        <f>IF(tblTime[[#This Row],[CategoryOverwrite]]="",tblTime[[#This Row],[SuggCategory]],tblTime[[#This Row],[CategoryOverwrite]])</f>
        <v/>
      </c>
      <c r="K39" s="17" t="n"/>
      <c r="L39" s="17" t="n"/>
      <c r="M39" s="13">
        <f>IF(COUNTA(tblTime[[#This Row],[TaskName]:[Entity]],tblTime[[#This Row],[FinalCategory]:[Hours]])=4,"FILLED","OPEN")</f>
        <v/>
      </c>
      <c r="N39" s="13">
        <f>IF(SUMIFS(tblTime[Hours],tblTime[Date],tblTime[[#This Row],[Date]]) &gt; 20, "⚠ Over 20 hours!", "")</f>
        <v/>
      </c>
    </row>
    <row r="40" hidden="1">
      <c r="B40" s="14">
        <f>DATE(2026,1,2)</f>
        <v/>
      </c>
      <c r="C40" s="15">
        <f>C20</f>
        <v/>
      </c>
      <c r="D40" s="13">
        <f>$G$2</f>
        <v/>
      </c>
      <c r="E40" s="13">
        <f>IFERROR(_xlfn.XLOOKUP(D40,tblEmployees[EmployeeName],tblEmployees[HomeDepartment],""),"")</f>
        <v/>
      </c>
      <c r="F40" s="17" t="n"/>
      <c r="G40" s="17" t="n"/>
      <c r="H40" s="13">
        <f>IFERROR(INDEX(tblTasks[SuggestedCategory],MATCH(tblTime[[#This Row],[TaskName]],tblTasks[TaskName],0)),"")</f>
        <v/>
      </c>
      <c r="I40" s="17" t="n"/>
      <c r="J40" s="13">
        <f>IF(tblTime[[#This Row],[CategoryOverwrite]]="",tblTime[[#This Row],[SuggCategory]],tblTime[[#This Row],[CategoryOverwrite]])</f>
        <v/>
      </c>
      <c r="K40" s="17" t="n"/>
      <c r="L40" s="17" t="n"/>
      <c r="M40" s="13">
        <f>IF(COUNTA(tblTime[[#This Row],[TaskName]:[Entity]],tblTime[[#This Row],[FinalCategory]:[Hours]])=4,"FILLED","OPEN")</f>
        <v/>
      </c>
      <c r="N40" s="13">
        <f>IF(SUMIFS(tblTime[Hours],tblTime[Date],tblTime[[#This Row],[Date]]) &gt; 20, "⚠ Over 20 hours!", "")</f>
        <v/>
      </c>
    </row>
    <row r="41" hidden="1">
      <c r="B41" s="14">
        <f>DATE(2026,1,2)</f>
        <v/>
      </c>
      <c r="C41" s="15">
        <f>C21</f>
        <v/>
      </c>
      <c r="D41" s="13">
        <f>$G$2</f>
        <v/>
      </c>
      <c r="E41" s="13">
        <f>IFERROR(_xlfn.XLOOKUP(D41,tblEmployees[EmployeeName],tblEmployees[HomeDepartment],""),"")</f>
        <v/>
      </c>
      <c r="F41" s="17" t="n"/>
      <c r="G41" s="17" t="n"/>
      <c r="H41" s="13">
        <f>IFERROR(INDEX(tblTasks[SuggestedCategory],MATCH(tblTime[[#This Row],[TaskName]],tblTasks[TaskName],0)),"")</f>
        <v/>
      </c>
      <c r="I41" s="17" t="n"/>
      <c r="J41" s="13">
        <f>IF(tblTime[[#This Row],[CategoryOverwrite]]="",tblTime[[#This Row],[SuggCategory]],tblTime[[#This Row],[CategoryOverwrite]])</f>
        <v/>
      </c>
      <c r="K41" s="17" t="n"/>
      <c r="L41" s="17" t="n"/>
      <c r="M41" s="13">
        <f>IF(COUNTA(tblTime[[#This Row],[TaskName]:[Entity]],tblTime[[#This Row],[FinalCategory]:[Hours]])=4,"FILLED","OPEN")</f>
        <v/>
      </c>
      <c r="N41" s="13">
        <f>IF(SUMIFS(tblTime[Hours],tblTime[Date],tblTime[[#This Row],[Date]]) &gt; 20, "⚠ Over 20 hours!", "")</f>
        <v/>
      </c>
    </row>
    <row r="42" hidden="1">
      <c r="B42" s="14">
        <f>DATE(2026,1,2)</f>
        <v/>
      </c>
      <c r="C42" s="15" t="inlineStr">
        <is>
          <t>Task 16</t>
        </is>
      </c>
      <c r="D42" s="13">
        <f>$G$2</f>
        <v/>
      </c>
      <c r="E42" s="13">
        <f>IFERROR(_xlfn.XLOOKUP(D42,tblEmployees[EmployeeName],tblEmployees[HomeDepartment],""),"")</f>
        <v/>
      </c>
      <c r="F42" s="17" t="n"/>
      <c r="G42" s="17" t="n"/>
      <c r="H42" s="13">
        <f>IFERROR(INDEX(tblTasks[SuggestedCategory],MATCH(tblTime[[#This Row],[TaskName]],tblTasks[TaskName],0)),"")</f>
        <v/>
      </c>
      <c r="I42" s="17" t="n"/>
      <c r="J42" s="13">
        <f>IF(tblTime[[#This Row],[CategoryOverwrite]]="",tblTime[[#This Row],[SuggCategory]],tblTime[[#This Row],[CategoryOverwrite]])</f>
        <v/>
      </c>
      <c r="K42" s="17" t="n"/>
      <c r="L42" s="17" t="n"/>
      <c r="M42" s="13">
        <f>IF(COUNTA(tblTime[[#This Row],[TaskName]:[Entity]],tblTime[[#This Row],[FinalCategory]:[Hours]])=4,"FILLED","OPEN")</f>
        <v/>
      </c>
      <c r="N42" s="13">
        <f>IF(SUMIFS(tblTime[Hours],tblTime[Date],tblTime[[#This Row],[Date]]) &gt; 20, "⚠ Over 20 hours!", "")</f>
        <v/>
      </c>
    </row>
    <row r="43" hidden="1">
      <c r="B43" s="14">
        <f>DATE(2026,1,2)</f>
        <v/>
      </c>
      <c r="C43" s="15" t="inlineStr">
        <is>
          <t>Task 17</t>
        </is>
      </c>
      <c r="D43" s="13">
        <f>$G$2</f>
        <v/>
      </c>
      <c r="E43" s="13">
        <f>IFERROR(_xlfn.XLOOKUP(D43,tblEmployees[EmployeeName],tblEmployees[HomeDepartment],""),"")</f>
        <v/>
      </c>
      <c r="F43" s="17" t="n"/>
      <c r="G43" s="17" t="n"/>
      <c r="H43" s="13">
        <f>IFERROR(INDEX(tblTasks[SuggestedCategory],MATCH(tblTime[[#This Row],[TaskName]],tblTasks[TaskName],0)),"")</f>
        <v/>
      </c>
      <c r="I43" s="17" t="n"/>
      <c r="J43" s="13">
        <f>IF(tblTime[[#This Row],[CategoryOverwrite]]="",tblTime[[#This Row],[SuggCategory]],tblTime[[#This Row],[CategoryOverwrite]])</f>
        <v/>
      </c>
      <c r="K43" s="17" t="n"/>
      <c r="L43" s="17" t="n"/>
      <c r="M43" s="13">
        <f>IF(COUNTA(tblTime[[#This Row],[TaskName]:[Entity]],tblTime[[#This Row],[FinalCategory]:[Hours]])=4,"FILLED","OPEN")</f>
        <v/>
      </c>
      <c r="N43" s="13">
        <f>IF(SUMIFS(tblTime[Hours],tblTime[Date],tblTime[[#This Row],[Date]]) &gt; 20, "⚠ Over 20 hours!", "")</f>
        <v/>
      </c>
    </row>
    <row r="44" hidden="1">
      <c r="B44" s="14">
        <f>DATE(2026,1,2)</f>
        <v/>
      </c>
      <c r="C44" s="15" t="inlineStr">
        <is>
          <t>Task 18</t>
        </is>
      </c>
      <c r="D44" s="13">
        <f>$G$2</f>
        <v/>
      </c>
      <c r="E44" s="13">
        <f>IFERROR(_xlfn.XLOOKUP(D44,tblEmployees[EmployeeName],tblEmployees[HomeDepartment],""),"")</f>
        <v/>
      </c>
      <c r="F44" s="17" t="n"/>
      <c r="G44" s="17" t="n"/>
      <c r="H44" s="13">
        <f>IFERROR(INDEX(tblTasks[SuggestedCategory],MATCH(tblTime[[#This Row],[TaskName]],tblTasks[TaskName],0)),"")</f>
        <v/>
      </c>
      <c r="I44" s="17" t="n"/>
      <c r="J44" s="13">
        <f>IF(tblTime[[#This Row],[CategoryOverwrite]]="",tblTime[[#This Row],[SuggCategory]],tblTime[[#This Row],[CategoryOverwrite]])</f>
        <v/>
      </c>
      <c r="K44" s="17" t="n"/>
      <c r="L44" s="17" t="n"/>
      <c r="M44" s="13">
        <f>IF(COUNTA(tblTime[[#This Row],[TaskName]:[Entity]],tblTime[[#This Row],[FinalCategory]:[Hours]])=4,"FILLED","OPEN")</f>
        <v/>
      </c>
      <c r="N44" s="13">
        <f>IF(SUMIFS(tblTime[Hours],tblTime[Date],tblTime[[#This Row],[Date]]) &gt; 20, "⚠ Over 20 hours!", "")</f>
        <v/>
      </c>
    </row>
    <row r="45" hidden="1">
      <c r="B45" s="14">
        <f>DATE(2026,1,2)</f>
        <v/>
      </c>
      <c r="C45" s="15" t="inlineStr">
        <is>
          <t>Task 19</t>
        </is>
      </c>
      <c r="D45" s="13">
        <f>$G$2</f>
        <v/>
      </c>
      <c r="E45" s="13">
        <f>IFERROR(_xlfn.XLOOKUP(D45,tblEmployees[EmployeeName],tblEmployees[HomeDepartment],""),"")</f>
        <v/>
      </c>
      <c r="F45" s="17" t="n"/>
      <c r="G45" s="17" t="n"/>
      <c r="H45" s="13">
        <f>IFERROR(INDEX(tblTasks[SuggestedCategory],MATCH(tblTime[[#This Row],[TaskName]],tblTasks[TaskName],0)),"")</f>
        <v/>
      </c>
      <c r="I45" s="17" t="n"/>
      <c r="J45" s="13">
        <f>IF(tblTime[[#This Row],[CategoryOverwrite]]="",tblTime[[#This Row],[SuggCategory]],tblTime[[#This Row],[CategoryOverwrite]])</f>
        <v/>
      </c>
      <c r="K45" s="17" t="n"/>
      <c r="L45" s="17" t="n"/>
      <c r="M45" s="13">
        <f>IF(COUNTA(tblTime[[#This Row],[TaskName]:[Entity]],tblTime[[#This Row],[FinalCategory]:[Hours]])=4,"FILLED","OPEN")</f>
        <v/>
      </c>
      <c r="N45" s="13">
        <f>IF(SUMIFS(tblTime[Hours],tblTime[Date],tblTime[[#This Row],[Date]]) &gt; 20, "⚠ Over 20 hours!", "")</f>
        <v/>
      </c>
    </row>
    <row r="46" hidden="1">
      <c r="B46" s="14">
        <f>DATE(2026,1,2)</f>
        <v/>
      </c>
      <c r="C46" s="15" t="inlineStr">
        <is>
          <t>Task 20</t>
        </is>
      </c>
      <c r="D46" s="13">
        <f>$G$2</f>
        <v/>
      </c>
      <c r="E46" s="13">
        <f>IFERROR(_xlfn.XLOOKUP(D46,tblEmployees[EmployeeName],tblEmployees[HomeDepartment],""),"")</f>
        <v/>
      </c>
      <c r="F46" s="17" t="n"/>
      <c r="G46" s="17" t="n"/>
      <c r="H46" s="13">
        <f>IFERROR(INDEX(tblTasks[SuggestedCategory],MATCH(tblTime[[#This Row],[TaskName]],tblTasks[TaskName],0)),"")</f>
        <v/>
      </c>
      <c r="I46" s="17" t="n"/>
      <c r="J46" s="13">
        <f>IF(tblTime[[#This Row],[CategoryOverwrite]]="",tblTime[[#This Row],[SuggCategory]],tblTime[[#This Row],[CategoryOverwrite]])</f>
        <v/>
      </c>
      <c r="K46" s="17" t="n"/>
      <c r="L46" s="17" t="n"/>
      <c r="M46" s="13">
        <f>IF(COUNTA(tblTime[[#This Row],[TaskName]:[Entity]],tblTime[[#This Row],[FinalCategory]:[Hours]])=4,"FILLED","OPEN")</f>
        <v/>
      </c>
      <c r="N46" s="13">
        <f>IF(SUMIFS(tblTime[Hours],tblTime[Date],tblTime[[#This Row],[Date]]) &gt; 20, "⚠ Over 20 hours!", "")</f>
        <v/>
      </c>
    </row>
    <row r="47" hidden="1">
      <c r="B47" s="14">
        <f>DATE(2026,1,5)</f>
        <v/>
      </c>
      <c r="C47" s="15">
        <f>C27</f>
        <v/>
      </c>
      <c r="D47" s="13">
        <f>$G$2</f>
        <v/>
      </c>
      <c r="E47" s="13">
        <f>IFERROR(_xlfn.XLOOKUP(D47,tblEmployees[EmployeeName],tblEmployees[HomeDepartment],""),"")</f>
        <v/>
      </c>
      <c r="F47" s="17" t="n"/>
      <c r="G47" s="17" t="n"/>
      <c r="H47" s="13">
        <f>IFERROR(INDEX(tblTasks[SuggestedCategory],MATCH(tblTime[[#This Row],[TaskName]],tblTasks[TaskName],0)),"")</f>
        <v/>
      </c>
      <c r="I47" s="17" t="n"/>
      <c r="J47" s="13">
        <f>IF(tblTime[[#This Row],[CategoryOverwrite]]="",tblTime[[#This Row],[SuggCategory]],tblTime[[#This Row],[CategoryOverwrite]])</f>
        <v/>
      </c>
      <c r="K47" s="17" t="n"/>
      <c r="L47" s="17" t="n"/>
      <c r="M47" s="13">
        <f>IF(COUNTA(tblTime[[#This Row],[TaskName]:[Entity]],tblTime[[#This Row],[FinalCategory]:[Hours]])=4,"FILLED","OPEN")</f>
        <v/>
      </c>
      <c r="N47" s="13">
        <f>IF(SUMIFS(tblTime[Hours],tblTime[Date],tblTime[[#This Row],[Date]]) &gt; 20, "⚠ Over 20 hours!", "")</f>
        <v/>
      </c>
    </row>
    <row r="48" hidden="1">
      <c r="B48" s="14">
        <f>DATE(2026,1,5)</f>
        <v/>
      </c>
      <c r="C48" s="15">
        <f>C28</f>
        <v/>
      </c>
      <c r="D48" s="13">
        <f>$G$2</f>
        <v/>
      </c>
      <c r="E48" s="13">
        <f>IFERROR(_xlfn.XLOOKUP(D48,tblEmployees[EmployeeName],tblEmployees[HomeDepartment],""),"")</f>
        <v/>
      </c>
      <c r="F48" s="17" t="n"/>
      <c r="G48" s="17" t="n"/>
      <c r="H48" s="13">
        <f>IFERROR(INDEX(tblTasks[SuggestedCategory],MATCH(tblTime[[#This Row],[TaskName]],tblTasks[TaskName],0)),"")</f>
        <v/>
      </c>
      <c r="I48" s="17" t="n"/>
      <c r="J48" s="13">
        <f>IF(tblTime[[#This Row],[CategoryOverwrite]]="",tblTime[[#This Row],[SuggCategory]],tblTime[[#This Row],[CategoryOverwrite]])</f>
        <v/>
      </c>
      <c r="K48" s="17" t="n"/>
      <c r="L48" s="17" t="n"/>
      <c r="M48" s="13">
        <f>IF(COUNTA(tblTime[[#This Row],[TaskName]:[Entity]],tblTime[[#This Row],[FinalCategory]:[Hours]])=4,"FILLED","OPEN")</f>
        <v/>
      </c>
      <c r="N48" s="13">
        <f>IF(SUMIFS(tblTime[Hours],tblTime[Date],tblTime[[#This Row],[Date]]) &gt; 20, "⚠ Over 20 hours!", "")</f>
        <v/>
      </c>
    </row>
    <row r="49" hidden="1">
      <c r="B49" s="14">
        <f>DATE(2026,1,5)</f>
        <v/>
      </c>
      <c r="C49" s="15">
        <f>C29</f>
        <v/>
      </c>
      <c r="D49" s="13">
        <f>$G$2</f>
        <v/>
      </c>
      <c r="E49" s="13">
        <f>IFERROR(_xlfn.XLOOKUP(D49,tblEmployees[EmployeeName],tblEmployees[HomeDepartment],""),"")</f>
        <v/>
      </c>
      <c r="F49" s="17" t="n"/>
      <c r="G49" s="17" t="n"/>
      <c r="H49" s="13">
        <f>IFERROR(INDEX(tblTasks[SuggestedCategory],MATCH(tblTime[[#This Row],[TaskName]],tblTasks[TaskName],0)),"")</f>
        <v/>
      </c>
      <c r="I49" s="17" t="n"/>
      <c r="J49" s="13">
        <f>IF(tblTime[[#This Row],[CategoryOverwrite]]="",tblTime[[#This Row],[SuggCategory]],tblTime[[#This Row],[CategoryOverwrite]])</f>
        <v/>
      </c>
      <c r="K49" s="17" t="n"/>
      <c r="L49" s="17" t="n"/>
      <c r="M49" s="13">
        <f>IF(COUNTA(tblTime[[#This Row],[TaskName]:[Entity]],tblTime[[#This Row],[FinalCategory]:[Hours]])=4,"FILLED","OPEN")</f>
        <v/>
      </c>
      <c r="N49" s="13">
        <f>IF(SUMIFS(tblTime[Hours],tblTime[Date],tblTime[[#This Row],[Date]]) &gt; 20, "⚠ Over 20 hours!", "")</f>
        <v/>
      </c>
    </row>
    <row r="50" hidden="1">
      <c r="B50" s="14">
        <f>DATE(2026,1,5)</f>
        <v/>
      </c>
      <c r="C50" s="15">
        <f>C30</f>
        <v/>
      </c>
      <c r="D50" s="13">
        <f>$G$2</f>
        <v/>
      </c>
      <c r="E50" s="13">
        <f>IFERROR(_xlfn.XLOOKUP(D50,tblEmployees[EmployeeName],tblEmployees[HomeDepartment],""),"")</f>
        <v/>
      </c>
      <c r="F50" s="17" t="n"/>
      <c r="G50" s="17" t="n"/>
      <c r="H50" s="13">
        <f>IFERROR(INDEX(tblTasks[SuggestedCategory],MATCH(tblTime[[#This Row],[TaskName]],tblTasks[TaskName],0)),"")</f>
        <v/>
      </c>
      <c r="I50" s="17" t="n"/>
      <c r="J50" s="13">
        <f>IF(tblTime[[#This Row],[CategoryOverwrite]]="",tblTime[[#This Row],[SuggCategory]],tblTime[[#This Row],[CategoryOverwrite]])</f>
        <v/>
      </c>
      <c r="K50" s="17" t="n"/>
      <c r="L50" s="17" t="n"/>
      <c r="M50" s="13">
        <f>IF(COUNTA(tblTime[[#This Row],[TaskName]:[Entity]],tblTime[[#This Row],[FinalCategory]:[Hours]])=4,"FILLED","OPEN")</f>
        <v/>
      </c>
      <c r="N50" s="13">
        <f>IF(SUMIFS(tblTime[Hours],tblTime[Date],tblTime[[#This Row],[Date]]) &gt; 20, "⚠ Over 20 hours!", "")</f>
        <v/>
      </c>
    </row>
    <row r="51" hidden="1">
      <c r="B51" s="14">
        <f>DATE(2026,1,5)</f>
        <v/>
      </c>
      <c r="C51" s="15">
        <f>C31</f>
        <v/>
      </c>
      <c r="D51" s="13">
        <f>$G$2</f>
        <v/>
      </c>
      <c r="E51" s="13">
        <f>IFERROR(_xlfn.XLOOKUP(D51,tblEmployees[EmployeeName],tblEmployees[HomeDepartment],""),"")</f>
        <v/>
      </c>
      <c r="F51" s="17" t="n"/>
      <c r="G51" s="17" t="n"/>
      <c r="H51" s="13">
        <f>IFERROR(INDEX(tblTasks[SuggestedCategory],MATCH(tblTime[[#This Row],[TaskName]],tblTasks[TaskName],0)),"")</f>
        <v/>
      </c>
      <c r="I51" s="17" t="n"/>
      <c r="J51" s="13">
        <f>IF(tblTime[[#This Row],[CategoryOverwrite]]="",tblTime[[#This Row],[SuggCategory]],tblTime[[#This Row],[CategoryOverwrite]])</f>
        <v/>
      </c>
      <c r="K51" s="17" t="n"/>
      <c r="L51" s="17" t="n"/>
      <c r="M51" s="13">
        <f>IF(COUNTA(tblTime[[#This Row],[TaskName]:[Entity]],tblTime[[#This Row],[FinalCategory]:[Hours]])=4,"FILLED","OPEN")</f>
        <v/>
      </c>
      <c r="N51" s="13">
        <f>IF(SUMIFS(tblTime[Hours],tblTime[Date],tblTime[[#This Row],[Date]]) &gt; 20, "⚠ Over 20 hours!", "")</f>
        <v/>
      </c>
    </row>
    <row r="52" hidden="1">
      <c r="B52" s="14">
        <f>DATE(2026,1,5)</f>
        <v/>
      </c>
      <c r="C52" s="15">
        <f>C32</f>
        <v/>
      </c>
      <c r="D52" s="13">
        <f>$G$2</f>
        <v/>
      </c>
      <c r="E52" s="13">
        <f>IFERROR(_xlfn.XLOOKUP(D52,tblEmployees[EmployeeName],tblEmployees[HomeDepartment],""),"")</f>
        <v/>
      </c>
      <c r="F52" s="17" t="n"/>
      <c r="G52" s="17" t="n"/>
      <c r="H52" s="13">
        <f>IFERROR(INDEX(tblTasks[SuggestedCategory],MATCH(tblTime[[#This Row],[TaskName]],tblTasks[TaskName],0)),"")</f>
        <v/>
      </c>
      <c r="I52" s="17" t="n"/>
      <c r="J52" s="13">
        <f>IF(tblTime[[#This Row],[CategoryOverwrite]]="",tblTime[[#This Row],[SuggCategory]],tblTime[[#This Row],[CategoryOverwrite]])</f>
        <v/>
      </c>
      <c r="K52" s="17" t="n"/>
      <c r="L52" s="17" t="n"/>
      <c r="M52" s="13">
        <f>IF(COUNTA(tblTime[[#This Row],[TaskName]:[Entity]],tblTime[[#This Row],[FinalCategory]:[Hours]])=4,"FILLED","OPEN")</f>
        <v/>
      </c>
      <c r="N52" s="13">
        <f>IF(SUMIFS(tblTime[Hours],tblTime[Date],tblTime[[#This Row],[Date]]) &gt; 20, "⚠ Over 20 hours!", "")</f>
        <v/>
      </c>
    </row>
    <row r="53" hidden="1">
      <c r="B53" s="14">
        <f>DATE(2026,1,5)</f>
        <v/>
      </c>
      <c r="C53" s="15">
        <f>C33</f>
        <v/>
      </c>
      <c r="D53" s="13">
        <f>$G$2</f>
        <v/>
      </c>
      <c r="E53" s="13">
        <f>IFERROR(_xlfn.XLOOKUP(D53,tblEmployees[EmployeeName],tblEmployees[HomeDepartment],""),"")</f>
        <v/>
      </c>
      <c r="F53" s="17" t="n"/>
      <c r="G53" s="17" t="n"/>
      <c r="H53" s="13">
        <f>IFERROR(INDEX(tblTasks[SuggestedCategory],MATCH(tblTime[[#This Row],[TaskName]],tblTasks[TaskName],0)),"")</f>
        <v/>
      </c>
      <c r="I53" s="17" t="n"/>
      <c r="J53" s="13">
        <f>IF(tblTime[[#This Row],[CategoryOverwrite]]="",tblTime[[#This Row],[SuggCategory]],tblTime[[#This Row],[CategoryOverwrite]])</f>
        <v/>
      </c>
      <c r="K53" s="17" t="n"/>
      <c r="L53" s="17" t="n"/>
      <c r="M53" s="13">
        <f>IF(COUNTA(tblTime[[#This Row],[TaskName]:[Entity]],tblTime[[#This Row],[FinalCategory]:[Hours]])=4,"FILLED","OPEN")</f>
        <v/>
      </c>
      <c r="N53" s="13">
        <f>IF(SUMIFS(tblTime[Hours],tblTime[Date],tblTime[[#This Row],[Date]]) &gt; 20, "⚠ Over 20 hours!", "")</f>
        <v/>
      </c>
    </row>
    <row r="54" hidden="1">
      <c r="B54" s="14">
        <f>DATE(2026,1,5)</f>
        <v/>
      </c>
      <c r="C54" s="15">
        <f>C34</f>
        <v/>
      </c>
      <c r="D54" s="13">
        <f>$G$2</f>
        <v/>
      </c>
      <c r="E54" s="13">
        <f>IFERROR(_xlfn.XLOOKUP(D54,tblEmployees[EmployeeName],tblEmployees[HomeDepartment],""),"")</f>
        <v/>
      </c>
      <c r="F54" s="17" t="n"/>
      <c r="G54" s="17" t="n"/>
      <c r="H54" s="13">
        <f>IFERROR(INDEX(tblTasks[SuggestedCategory],MATCH(tblTime[[#This Row],[TaskName]],tblTasks[TaskName],0)),"")</f>
        <v/>
      </c>
      <c r="I54" s="17" t="n"/>
      <c r="J54" s="13">
        <f>IF(tblTime[[#This Row],[CategoryOverwrite]]="",tblTime[[#This Row],[SuggCategory]],tblTime[[#This Row],[CategoryOverwrite]])</f>
        <v/>
      </c>
      <c r="K54" s="17" t="n"/>
      <c r="L54" s="17" t="n"/>
      <c r="M54" s="13">
        <f>IF(COUNTA(tblTime[[#This Row],[TaskName]:[Entity]],tblTime[[#This Row],[FinalCategory]:[Hours]])=4,"FILLED","OPEN")</f>
        <v/>
      </c>
      <c r="N54" s="13">
        <f>IF(SUMIFS(tblTime[Hours],tblTime[Date],tblTime[[#This Row],[Date]]) &gt; 20, "⚠ Over 20 hours!", "")</f>
        <v/>
      </c>
    </row>
    <row r="55" hidden="1">
      <c r="B55" s="14">
        <f>DATE(2026,1,5)</f>
        <v/>
      </c>
      <c r="C55" s="15">
        <f>C35</f>
        <v/>
      </c>
      <c r="D55" s="13">
        <f>$G$2</f>
        <v/>
      </c>
      <c r="E55" s="13">
        <f>IFERROR(_xlfn.XLOOKUP(D55,tblEmployees[EmployeeName],tblEmployees[HomeDepartment],""),"")</f>
        <v/>
      </c>
      <c r="F55" s="17" t="n"/>
      <c r="G55" s="17" t="n"/>
      <c r="H55" s="13">
        <f>IFERROR(INDEX(tblTasks[SuggestedCategory],MATCH(tblTime[[#This Row],[TaskName]],tblTasks[TaskName],0)),"")</f>
        <v/>
      </c>
      <c r="I55" s="17" t="n"/>
      <c r="J55" s="13">
        <f>IF(tblTime[[#This Row],[CategoryOverwrite]]="",tblTime[[#This Row],[SuggCategory]],tblTime[[#This Row],[CategoryOverwrite]])</f>
        <v/>
      </c>
      <c r="K55" s="17" t="n"/>
      <c r="L55" s="17" t="n"/>
      <c r="M55" s="13">
        <f>IF(COUNTA(tblTime[[#This Row],[TaskName]:[Entity]],tblTime[[#This Row],[FinalCategory]:[Hours]])=4,"FILLED","OPEN")</f>
        <v/>
      </c>
      <c r="N55" s="13">
        <f>IF(SUMIFS(tblTime[Hours],tblTime[Date],tblTime[[#This Row],[Date]]) &gt; 20, "⚠ Over 20 hours!", "")</f>
        <v/>
      </c>
    </row>
    <row r="56" hidden="1">
      <c r="B56" s="14">
        <f>DATE(2026,1,5)</f>
        <v/>
      </c>
      <c r="C56" s="15">
        <f>C36</f>
        <v/>
      </c>
      <c r="D56" s="13">
        <f>$G$2</f>
        <v/>
      </c>
      <c r="E56" s="13">
        <f>IFERROR(_xlfn.XLOOKUP(D56,tblEmployees[EmployeeName],tblEmployees[HomeDepartment],""),"")</f>
        <v/>
      </c>
      <c r="F56" s="17" t="n"/>
      <c r="G56" s="17" t="n"/>
      <c r="H56" s="13">
        <f>IFERROR(INDEX(tblTasks[SuggestedCategory],MATCH(tblTime[[#This Row],[TaskName]],tblTasks[TaskName],0)),"")</f>
        <v/>
      </c>
      <c r="I56" s="17" t="n"/>
      <c r="J56" s="13">
        <f>IF(tblTime[[#This Row],[CategoryOverwrite]]="",tblTime[[#This Row],[SuggCategory]],tblTime[[#This Row],[CategoryOverwrite]])</f>
        <v/>
      </c>
      <c r="K56" s="17" t="n"/>
      <c r="L56" s="17" t="n"/>
      <c r="M56" s="13">
        <f>IF(COUNTA(tblTime[[#This Row],[TaskName]:[Entity]],tblTime[[#This Row],[FinalCategory]:[Hours]])=4,"FILLED","OPEN")</f>
        <v/>
      </c>
      <c r="N56" s="13">
        <f>IF(SUMIFS(tblTime[Hours],tblTime[Date],tblTime[[#This Row],[Date]]) &gt; 20, "⚠ Over 20 hours!", "")</f>
        <v/>
      </c>
    </row>
    <row r="57" hidden="1">
      <c r="B57" s="14">
        <f>DATE(2026,1,5)</f>
        <v/>
      </c>
      <c r="C57" s="15">
        <f>C37</f>
        <v/>
      </c>
      <c r="D57" s="13">
        <f>$G$2</f>
        <v/>
      </c>
      <c r="E57" s="13">
        <f>IFERROR(_xlfn.XLOOKUP(D57,tblEmployees[EmployeeName],tblEmployees[HomeDepartment],""),"")</f>
        <v/>
      </c>
      <c r="F57" s="17" t="n"/>
      <c r="G57" s="17" t="n"/>
      <c r="H57" s="13">
        <f>IFERROR(INDEX(tblTasks[SuggestedCategory],MATCH(tblTime[[#This Row],[TaskName]],tblTasks[TaskName],0)),"")</f>
        <v/>
      </c>
      <c r="I57" s="17" t="n"/>
      <c r="J57" s="13">
        <f>IF(tblTime[[#This Row],[CategoryOverwrite]]="",tblTime[[#This Row],[SuggCategory]],tblTime[[#This Row],[CategoryOverwrite]])</f>
        <v/>
      </c>
      <c r="K57" s="17" t="n"/>
      <c r="L57" s="17" t="n"/>
      <c r="M57" s="13">
        <f>IF(COUNTA(tblTime[[#This Row],[TaskName]:[Entity]],tblTime[[#This Row],[FinalCategory]:[Hours]])=4,"FILLED","OPEN")</f>
        <v/>
      </c>
      <c r="N57" s="13">
        <f>IF(SUMIFS(tblTime[Hours],tblTime[Date],tblTime[[#This Row],[Date]]) &gt; 20, "⚠ Over 20 hours!", "")</f>
        <v/>
      </c>
    </row>
    <row r="58" hidden="1">
      <c r="B58" s="14">
        <f>DATE(2026,1,5)</f>
        <v/>
      </c>
      <c r="C58" s="15">
        <f>C38</f>
        <v/>
      </c>
      <c r="D58" s="13">
        <f>$G$2</f>
        <v/>
      </c>
      <c r="E58" s="13">
        <f>IFERROR(_xlfn.XLOOKUP(D58,tblEmployees[EmployeeName],tblEmployees[HomeDepartment],""),"")</f>
        <v/>
      </c>
      <c r="F58" s="17" t="n"/>
      <c r="G58" s="17" t="n"/>
      <c r="H58" s="13">
        <f>IFERROR(INDEX(tblTasks[SuggestedCategory],MATCH(tblTime[[#This Row],[TaskName]],tblTasks[TaskName],0)),"")</f>
        <v/>
      </c>
      <c r="I58" s="17" t="n"/>
      <c r="J58" s="13">
        <f>IF(tblTime[[#This Row],[CategoryOverwrite]]="",tblTime[[#This Row],[SuggCategory]],tblTime[[#This Row],[CategoryOverwrite]])</f>
        <v/>
      </c>
      <c r="K58" s="17" t="n"/>
      <c r="L58" s="17" t="n"/>
      <c r="M58" s="13">
        <f>IF(COUNTA(tblTime[[#This Row],[TaskName]:[Entity]],tblTime[[#This Row],[FinalCategory]:[Hours]])=4,"FILLED","OPEN")</f>
        <v/>
      </c>
      <c r="N58" s="13">
        <f>IF(SUMIFS(tblTime[Hours],tblTime[Date],tblTime[[#This Row],[Date]]) &gt; 20, "⚠ Over 20 hours!", "")</f>
        <v/>
      </c>
    </row>
    <row r="59" hidden="1">
      <c r="B59" s="14">
        <f>DATE(2026,1,5)</f>
        <v/>
      </c>
      <c r="C59" s="15">
        <f>C39</f>
        <v/>
      </c>
      <c r="D59" s="13">
        <f>$G$2</f>
        <v/>
      </c>
      <c r="E59" s="13">
        <f>IFERROR(_xlfn.XLOOKUP(D59,tblEmployees[EmployeeName],tblEmployees[HomeDepartment],""),"")</f>
        <v/>
      </c>
      <c r="F59" s="17" t="n"/>
      <c r="G59" s="17" t="n"/>
      <c r="H59" s="13">
        <f>IFERROR(INDEX(tblTasks[SuggestedCategory],MATCH(tblTime[[#This Row],[TaskName]],tblTasks[TaskName],0)),"")</f>
        <v/>
      </c>
      <c r="I59" s="17" t="n"/>
      <c r="J59" s="13">
        <f>IF(tblTime[[#This Row],[CategoryOverwrite]]="",tblTime[[#This Row],[SuggCategory]],tblTime[[#This Row],[CategoryOverwrite]])</f>
        <v/>
      </c>
      <c r="K59" s="17" t="n"/>
      <c r="L59" s="17" t="n"/>
      <c r="M59" s="13">
        <f>IF(COUNTA(tblTime[[#This Row],[TaskName]:[Entity]],tblTime[[#This Row],[FinalCategory]:[Hours]])=4,"FILLED","OPEN")</f>
        <v/>
      </c>
      <c r="N59" s="13">
        <f>IF(SUMIFS(tblTime[Hours],tblTime[Date],tblTime[[#This Row],[Date]]) &gt; 20, "⚠ Over 20 hours!", "")</f>
        <v/>
      </c>
    </row>
    <row r="60" hidden="1">
      <c r="B60" s="14">
        <f>DATE(2026,1,5)</f>
        <v/>
      </c>
      <c r="C60" s="15">
        <f>C40</f>
        <v/>
      </c>
      <c r="D60" s="13">
        <f>$G$2</f>
        <v/>
      </c>
      <c r="E60" s="13">
        <f>IFERROR(_xlfn.XLOOKUP(D60,tblEmployees[EmployeeName],tblEmployees[HomeDepartment],""),"")</f>
        <v/>
      </c>
      <c r="F60" s="17" t="n"/>
      <c r="G60" s="17" t="n"/>
      <c r="H60" s="13">
        <f>IFERROR(INDEX(tblTasks[SuggestedCategory],MATCH(tblTime[[#This Row],[TaskName]],tblTasks[TaskName],0)),"")</f>
        <v/>
      </c>
      <c r="I60" s="17" t="n"/>
      <c r="J60" s="13">
        <f>IF(tblTime[[#This Row],[CategoryOverwrite]]="",tblTime[[#This Row],[SuggCategory]],tblTime[[#This Row],[CategoryOverwrite]])</f>
        <v/>
      </c>
      <c r="K60" s="17" t="n"/>
      <c r="L60" s="17" t="n"/>
      <c r="M60" s="13">
        <f>IF(COUNTA(tblTime[[#This Row],[TaskName]:[Entity]],tblTime[[#This Row],[FinalCategory]:[Hours]])=4,"FILLED","OPEN")</f>
        <v/>
      </c>
      <c r="N60" s="13">
        <f>IF(SUMIFS(tblTime[Hours],tblTime[Date],tblTime[[#This Row],[Date]]) &gt; 20, "⚠ Over 20 hours!", "")</f>
        <v/>
      </c>
    </row>
    <row r="61" hidden="1">
      <c r="B61" s="14">
        <f>DATE(2026,1,5)</f>
        <v/>
      </c>
      <c r="C61" s="15">
        <f>C41</f>
        <v/>
      </c>
      <c r="D61" s="13">
        <f>$G$2</f>
        <v/>
      </c>
      <c r="E61" s="13">
        <f>IFERROR(_xlfn.XLOOKUP(D61,tblEmployees[EmployeeName],tblEmployees[HomeDepartment],""),"")</f>
        <v/>
      </c>
      <c r="F61" s="17" t="n"/>
      <c r="G61" s="17" t="n"/>
      <c r="H61" s="13">
        <f>IFERROR(INDEX(tblTasks[SuggestedCategory],MATCH(tblTime[[#This Row],[TaskName]],tblTasks[TaskName],0)),"")</f>
        <v/>
      </c>
      <c r="I61" s="17" t="n"/>
      <c r="J61" s="13">
        <f>IF(tblTime[[#This Row],[CategoryOverwrite]]="",tblTime[[#This Row],[SuggCategory]],tblTime[[#This Row],[CategoryOverwrite]])</f>
        <v/>
      </c>
      <c r="K61" s="17" t="n"/>
      <c r="L61" s="17" t="n"/>
      <c r="M61" s="13">
        <f>IF(COUNTA(tblTime[[#This Row],[TaskName]:[Entity]],tblTime[[#This Row],[FinalCategory]:[Hours]])=4,"FILLED","OPEN")</f>
        <v/>
      </c>
      <c r="N61" s="13">
        <f>IF(SUMIFS(tblTime[Hours],tblTime[Date],tblTime[[#This Row],[Date]]) &gt; 20, "⚠ Over 20 hours!", "")</f>
        <v/>
      </c>
    </row>
    <row r="62" hidden="1">
      <c r="B62" s="14">
        <f>DATE(2026,1,5)</f>
        <v/>
      </c>
      <c r="C62" s="15" t="inlineStr">
        <is>
          <t>Task 16</t>
        </is>
      </c>
      <c r="D62" s="13">
        <f>$G$2</f>
        <v/>
      </c>
      <c r="E62" s="13">
        <f>IFERROR(_xlfn.XLOOKUP(D62,tblEmployees[EmployeeName],tblEmployees[HomeDepartment],""),"")</f>
        <v/>
      </c>
      <c r="F62" s="17" t="n"/>
      <c r="G62" s="17" t="n"/>
      <c r="H62" s="13">
        <f>IFERROR(INDEX(tblTasks[SuggestedCategory],MATCH(tblTime[[#This Row],[TaskName]],tblTasks[TaskName],0)),"")</f>
        <v/>
      </c>
      <c r="I62" s="17" t="n"/>
      <c r="J62" s="13">
        <f>IF(tblTime[[#This Row],[CategoryOverwrite]]="",tblTime[[#This Row],[SuggCategory]],tblTime[[#This Row],[CategoryOverwrite]])</f>
        <v/>
      </c>
      <c r="K62" s="17" t="n"/>
      <c r="L62" s="17" t="n"/>
      <c r="M62" s="13">
        <f>IF(COUNTA(tblTime[[#This Row],[TaskName]:[Entity]],tblTime[[#This Row],[FinalCategory]:[Hours]])=4,"FILLED","OPEN")</f>
        <v/>
      </c>
      <c r="N62" s="13">
        <f>IF(SUMIFS(tblTime[Hours],tblTime[Date],tblTime[[#This Row],[Date]]) &gt; 20, "⚠ Over 20 hours!", "")</f>
        <v/>
      </c>
    </row>
    <row r="63" hidden="1">
      <c r="B63" s="14">
        <f>DATE(2026,1,5)</f>
        <v/>
      </c>
      <c r="C63" s="15" t="inlineStr">
        <is>
          <t>Task 17</t>
        </is>
      </c>
      <c r="D63" s="13">
        <f>$G$2</f>
        <v/>
      </c>
      <c r="E63" s="13">
        <f>IFERROR(_xlfn.XLOOKUP(D63,tblEmployees[EmployeeName],tblEmployees[HomeDepartment],""),"")</f>
        <v/>
      </c>
      <c r="F63" s="17" t="n"/>
      <c r="G63" s="17" t="n"/>
      <c r="H63" s="13">
        <f>IFERROR(INDEX(tblTasks[SuggestedCategory],MATCH(tblTime[[#This Row],[TaskName]],tblTasks[TaskName],0)),"")</f>
        <v/>
      </c>
      <c r="I63" s="17" t="n"/>
      <c r="J63" s="13">
        <f>IF(tblTime[[#This Row],[CategoryOverwrite]]="",tblTime[[#This Row],[SuggCategory]],tblTime[[#This Row],[CategoryOverwrite]])</f>
        <v/>
      </c>
      <c r="K63" s="17" t="n"/>
      <c r="L63" s="17" t="n"/>
      <c r="M63" s="13">
        <f>IF(COUNTA(tblTime[[#This Row],[TaskName]:[Entity]],tblTime[[#This Row],[FinalCategory]:[Hours]])=4,"FILLED","OPEN")</f>
        <v/>
      </c>
      <c r="N63" s="13">
        <f>IF(SUMIFS(tblTime[Hours],tblTime[Date],tblTime[[#This Row],[Date]]) &gt; 20, "⚠ Over 20 hours!", "")</f>
        <v/>
      </c>
    </row>
    <row r="64" hidden="1">
      <c r="B64" s="14">
        <f>DATE(2026,1,5)</f>
        <v/>
      </c>
      <c r="C64" s="15" t="inlineStr">
        <is>
          <t>Task 18</t>
        </is>
      </c>
      <c r="D64" s="13">
        <f>$G$2</f>
        <v/>
      </c>
      <c r="E64" s="13">
        <f>IFERROR(_xlfn.XLOOKUP(D64,tblEmployees[EmployeeName],tblEmployees[HomeDepartment],""),"")</f>
        <v/>
      </c>
      <c r="F64" s="17" t="n"/>
      <c r="G64" s="17" t="n"/>
      <c r="H64" s="13">
        <f>IFERROR(INDEX(tblTasks[SuggestedCategory],MATCH(tblTime[[#This Row],[TaskName]],tblTasks[TaskName],0)),"")</f>
        <v/>
      </c>
      <c r="I64" s="17" t="n"/>
      <c r="J64" s="13">
        <f>IF(tblTime[[#This Row],[CategoryOverwrite]]="",tblTime[[#This Row],[SuggCategory]],tblTime[[#This Row],[CategoryOverwrite]])</f>
        <v/>
      </c>
      <c r="K64" s="17" t="n"/>
      <c r="L64" s="17" t="n"/>
      <c r="M64" s="13">
        <f>IF(COUNTA(tblTime[[#This Row],[TaskName]:[Entity]],tblTime[[#This Row],[FinalCategory]:[Hours]])=4,"FILLED","OPEN")</f>
        <v/>
      </c>
      <c r="N64" s="13">
        <f>IF(SUMIFS(tblTime[Hours],tblTime[Date],tblTime[[#This Row],[Date]]) &gt; 20, "⚠ Over 20 hours!", "")</f>
        <v/>
      </c>
    </row>
    <row r="65" hidden="1">
      <c r="B65" s="14">
        <f>DATE(2026,1,5)</f>
        <v/>
      </c>
      <c r="C65" s="15" t="inlineStr">
        <is>
          <t>Task 19</t>
        </is>
      </c>
      <c r="D65" s="13">
        <f>$G$2</f>
        <v/>
      </c>
      <c r="E65" s="13">
        <f>IFERROR(_xlfn.XLOOKUP(D65,tblEmployees[EmployeeName],tblEmployees[HomeDepartment],""),"")</f>
        <v/>
      </c>
      <c r="F65" s="17" t="n"/>
      <c r="G65" s="17" t="n"/>
      <c r="H65" s="13">
        <f>IFERROR(INDEX(tblTasks[SuggestedCategory],MATCH(tblTime[[#This Row],[TaskName]],tblTasks[TaskName],0)),"")</f>
        <v/>
      </c>
      <c r="I65" s="17" t="n"/>
      <c r="J65" s="13">
        <f>IF(tblTime[[#This Row],[CategoryOverwrite]]="",tblTime[[#This Row],[SuggCategory]],tblTime[[#This Row],[CategoryOverwrite]])</f>
        <v/>
      </c>
      <c r="K65" s="17" t="n"/>
      <c r="L65" s="17" t="n"/>
      <c r="M65" s="13">
        <f>IF(COUNTA(tblTime[[#This Row],[TaskName]:[Entity]],tblTime[[#This Row],[FinalCategory]:[Hours]])=4,"FILLED","OPEN")</f>
        <v/>
      </c>
      <c r="N65" s="13">
        <f>IF(SUMIFS(tblTime[Hours],tblTime[Date],tblTime[[#This Row],[Date]]) &gt; 20, "⚠ Over 20 hours!", "")</f>
        <v/>
      </c>
    </row>
    <row r="66" hidden="1">
      <c r="B66" s="14">
        <f>DATE(2026,1,5)</f>
        <v/>
      </c>
      <c r="C66" s="15" t="inlineStr">
        <is>
          <t>Task 20</t>
        </is>
      </c>
      <c r="D66" s="13">
        <f>$G$2</f>
        <v/>
      </c>
      <c r="E66" s="13">
        <f>IFERROR(_xlfn.XLOOKUP(D66,tblEmployees[EmployeeName],tblEmployees[HomeDepartment],""),"")</f>
        <v/>
      </c>
      <c r="F66" s="17" t="n"/>
      <c r="G66" s="17" t="n"/>
      <c r="H66" s="13">
        <f>IFERROR(INDEX(tblTasks[SuggestedCategory],MATCH(tblTime[[#This Row],[TaskName]],tblTasks[TaskName],0)),"")</f>
        <v/>
      </c>
      <c r="I66" s="17" t="n"/>
      <c r="J66" s="13">
        <f>IF(tblTime[[#This Row],[CategoryOverwrite]]="",tblTime[[#This Row],[SuggCategory]],tblTime[[#This Row],[CategoryOverwrite]])</f>
        <v/>
      </c>
      <c r="K66" s="17" t="n"/>
      <c r="L66" s="17" t="n"/>
      <c r="M66" s="13">
        <f>IF(COUNTA(tblTime[[#This Row],[TaskName]:[Entity]],tblTime[[#This Row],[FinalCategory]:[Hours]])=4,"FILLED","OPEN")</f>
        <v/>
      </c>
      <c r="N66" s="13">
        <f>IF(SUMIFS(tblTime[Hours],tblTime[Date],tblTime[[#This Row],[Date]]) &gt; 20, "⚠ Over 20 hours!", "")</f>
        <v/>
      </c>
    </row>
    <row r="67" hidden="1">
      <c r="B67" s="14">
        <f>DATE(2026,1,6)</f>
        <v/>
      </c>
      <c r="C67" s="15">
        <f>C47</f>
        <v/>
      </c>
      <c r="D67" s="13">
        <f>$G$2</f>
        <v/>
      </c>
      <c r="E67" s="13">
        <f>IFERROR(_xlfn.XLOOKUP(D67,tblEmployees[EmployeeName],tblEmployees[HomeDepartment],""),"")</f>
        <v/>
      </c>
      <c r="F67" s="17" t="n"/>
      <c r="G67" s="17" t="n"/>
      <c r="H67" s="13">
        <f>IFERROR(INDEX(tblTasks[SuggestedCategory],MATCH(tblTime[[#This Row],[TaskName]],tblTasks[TaskName],0)),"")</f>
        <v/>
      </c>
      <c r="I67" s="17" t="n"/>
      <c r="J67" s="13">
        <f>IF(tblTime[[#This Row],[CategoryOverwrite]]="",tblTime[[#This Row],[SuggCategory]],tblTime[[#This Row],[CategoryOverwrite]])</f>
        <v/>
      </c>
      <c r="K67" s="17" t="n"/>
      <c r="L67" s="17" t="n"/>
      <c r="M67" s="13">
        <f>IF(COUNTA(tblTime[[#This Row],[TaskName]:[Entity]],tblTime[[#This Row],[FinalCategory]:[Hours]])=4,"FILLED","OPEN")</f>
        <v/>
      </c>
      <c r="N67" s="13">
        <f>IF(SUMIFS(tblTime[Hours],tblTime[Date],tblTime[[#This Row],[Date]]) &gt; 20, "⚠ Over 20 hours!", "")</f>
        <v/>
      </c>
    </row>
    <row r="68" hidden="1">
      <c r="B68" s="14">
        <f>DATE(2026,1,6)</f>
        <v/>
      </c>
      <c r="C68" s="15">
        <f>C48</f>
        <v/>
      </c>
      <c r="D68" s="13">
        <f>$G$2</f>
        <v/>
      </c>
      <c r="E68" s="13">
        <f>IFERROR(_xlfn.XLOOKUP(D68,tblEmployees[EmployeeName],tblEmployees[HomeDepartment],""),"")</f>
        <v/>
      </c>
      <c r="F68" s="17" t="n"/>
      <c r="G68" s="17" t="n"/>
      <c r="H68" s="13">
        <f>IFERROR(INDEX(tblTasks[SuggestedCategory],MATCH(tblTime[[#This Row],[TaskName]],tblTasks[TaskName],0)),"")</f>
        <v/>
      </c>
      <c r="I68" s="17" t="n"/>
      <c r="J68" s="13">
        <f>IF(tblTime[[#This Row],[CategoryOverwrite]]="",tblTime[[#This Row],[SuggCategory]],tblTime[[#This Row],[CategoryOverwrite]])</f>
        <v/>
      </c>
      <c r="K68" s="17" t="n"/>
      <c r="L68" s="17" t="n"/>
      <c r="M68" s="13">
        <f>IF(COUNTA(tblTime[[#This Row],[TaskName]:[Entity]],tblTime[[#This Row],[FinalCategory]:[Hours]])=4,"FILLED","OPEN")</f>
        <v/>
      </c>
      <c r="N68" s="13">
        <f>IF(SUMIFS(tblTime[Hours],tblTime[Date],tblTime[[#This Row],[Date]]) &gt; 20, "⚠ Over 20 hours!", "")</f>
        <v/>
      </c>
    </row>
    <row r="69" hidden="1">
      <c r="B69" s="14">
        <f>DATE(2026,1,6)</f>
        <v/>
      </c>
      <c r="C69" s="15">
        <f>C49</f>
        <v/>
      </c>
      <c r="D69" s="13">
        <f>$G$2</f>
        <v/>
      </c>
      <c r="E69" s="13">
        <f>IFERROR(_xlfn.XLOOKUP(D69,tblEmployees[EmployeeName],tblEmployees[HomeDepartment],""),"")</f>
        <v/>
      </c>
      <c r="F69" s="17" t="n"/>
      <c r="G69" s="17" t="n"/>
      <c r="H69" s="13">
        <f>IFERROR(INDEX(tblTasks[SuggestedCategory],MATCH(tblTime[[#This Row],[TaskName]],tblTasks[TaskName],0)),"")</f>
        <v/>
      </c>
      <c r="I69" s="17" t="n"/>
      <c r="J69" s="13">
        <f>IF(tblTime[[#This Row],[CategoryOverwrite]]="",tblTime[[#This Row],[SuggCategory]],tblTime[[#This Row],[CategoryOverwrite]])</f>
        <v/>
      </c>
      <c r="K69" s="17" t="n"/>
      <c r="L69" s="17" t="n"/>
      <c r="M69" s="13">
        <f>IF(COUNTA(tblTime[[#This Row],[TaskName]:[Entity]],tblTime[[#This Row],[FinalCategory]:[Hours]])=4,"FILLED","OPEN")</f>
        <v/>
      </c>
      <c r="N69" s="13">
        <f>IF(SUMIFS(tblTime[Hours],tblTime[Date],tblTime[[#This Row],[Date]]) &gt; 20, "⚠ Over 20 hours!", "")</f>
        <v/>
      </c>
    </row>
    <row r="70" hidden="1">
      <c r="B70" s="14">
        <f>DATE(2026,1,6)</f>
        <v/>
      </c>
      <c r="C70" s="15">
        <f>C50</f>
        <v/>
      </c>
      <c r="D70" s="13">
        <f>$G$2</f>
        <v/>
      </c>
      <c r="E70" s="13">
        <f>IFERROR(_xlfn.XLOOKUP(D70,tblEmployees[EmployeeName],tblEmployees[HomeDepartment],""),"")</f>
        <v/>
      </c>
      <c r="F70" s="17" t="n"/>
      <c r="G70" s="17" t="n"/>
      <c r="H70" s="13">
        <f>IFERROR(INDEX(tblTasks[SuggestedCategory],MATCH(tblTime[[#This Row],[TaskName]],tblTasks[TaskName],0)),"")</f>
        <v/>
      </c>
      <c r="I70" s="17" t="n"/>
      <c r="J70" s="13">
        <f>IF(tblTime[[#This Row],[CategoryOverwrite]]="",tblTime[[#This Row],[SuggCategory]],tblTime[[#This Row],[CategoryOverwrite]])</f>
        <v/>
      </c>
      <c r="K70" s="17" t="n"/>
      <c r="L70" s="17" t="n"/>
      <c r="M70" s="13">
        <f>IF(COUNTA(tblTime[[#This Row],[TaskName]:[Entity]],tblTime[[#This Row],[FinalCategory]:[Hours]])=4,"FILLED","OPEN")</f>
        <v/>
      </c>
      <c r="N70" s="13">
        <f>IF(SUMIFS(tblTime[Hours],tblTime[Date],tblTime[[#This Row],[Date]]) &gt; 20, "⚠ Over 20 hours!", "")</f>
        <v/>
      </c>
    </row>
    <row r="71" hidden="1">
      <c r="B71" s="14">
        <f>DATE(2026,1,6)</f>
        <v/>
      </c>
      <c r="C71" s="15">
        <f>C51</f>
        <v/>
      </c>
      <c r="D71" s="13">
        <f>$G$2</f>
        <v/>
      </c>
      <c r="E71" s="13">
        <f>IFERROR(_xlfn.XLOOKUP(D71,tblEmployees[EmployeeName],tblEmployees[HomeDepartment],""),"")</f>
        <v/>
      </c>
      <c r="F71" s="17" t="n"/>
      <c r="G71" s="17" t="n"/>
      <c r="H71" s="13">
        <f>IFERROR(INDEX(tblTasks[SuggestedCategory],MATCH(tblTime[[#This Row],[TaskName]],tblTasks[TaskName],0)),"")</f>
        <v/>
      </c>
      <c r="I71" s="17" t="n"/>
      <c r="J71" s="13">
        <f>IF(tblTime[[#This Row],[CategoryOverwrite]]="",tblTime[[#This Row],[SuggCategory]],tblTime[[#This Row],[CategoryOverwrite]])</f>
        <v/>
      </c>
      <c r="K71" s="17" t="n"/>
      <c r="L71" s="17" t="n"/>
      <c r="M71" s="13">
        <f>IF(COUNTA(tblTime[[#This Row],[TaskName]:[Entity]],tblTime[[#This Row],[FinalCategory]:[Hours]])=4,"FILLED","OPEN")</f>
        <v/>
      </c>
      <c r="N71" s="13">
        <f>IF(SUMIFS(tblTime[Hours],tblTime[Date],tblTime[[#This Row],[Date]]) &gt; 20, "⚠ Over 20 hours!", "")</f>
        <v/>
      </c>
    </row>
    <row r="72" hidden="1">
      <c r="B72" s="14">
        <f>DATE(2026,1,6)</f>
        <v/>
      </c>
      <c r="C72" s="15">
        <f>C52</f>
        <v/>
      </c>
      <c r="D72" s="13">
        <f>$G$2</f>
        <v/>
      </c>
      <c r="E72" s="13">
        <f>IFERROR(_xlfn.XLOOKUP(D72,tblEmployees[EmployeeName],tblEmployees[HomeDepartment],""),"")</f>
        <v/>
      </c>
      <c r="F72" s="17" t="n"/>
      <c r="G72" s="17" t="n"/>
      <c r="H72" s="13">
        <f>IFERROR(INDEX(tblTasks[SuggestedCategory],MATCH(tblTime[[#This Row],[TaskName]],tblTasks[TaskName],0)),"")</f>
        <v/>
      </c>
      <c r="I72" s="17" t="n"/>
      <c r="J72" s="13">
        <f>IF(tblTime[[#This Row],[CategoryOverwrite]]="",tblTime[[#This Row],[SuggCategory]],tblTime[[#This Row],[CategoryOverwrite]])</f>
        <v/>
      </c>
      <c r="K72" s="17" t="n"/>
      <c r="L72" s="17" t="n"/>
      <c r="M72" s="13">
        <f>IF(COUNTA(tblTime[[#This Row],[TaskName]:[Entity]],tblTime[[#This Row],[FinalCategory]:[Hours]])=4,"FILLED","OPEN")</f>
        <v/>
      </c>
      <c r="N72" s="13">
        <f>IF(SUMIFS(tblTime[Hours],tblTime[Date],tblTime[[#This Row],[Date]]) &gt; 20, "⚠ Over 20 hours!", "")</f>
        <v/>
      </c>
    </row>
    <row r="73" hidden="1">
      <c r="B73" s="14">
        <f>DATE(2026,1,6)</f>
        <v/>
      </c>
      <c r="C73" s="15">
        <f>C53</f>
        <v/>
      </c>
      <c r="D73" s="13">
        <f>$G$2</f>
        <v/>
      </c>
      <c r="E73" s="13">
        <f>IFERROR(_xlfn.XLOOKUP(D73,tblEmployees[EmployeeName],tblEmployees[HomeDepartment],""),"")</f>
        <v/>
      </c>
      <c r="F73" s="17" t="n"/>
      <c r="G73" s="17" t="n"/>
      <c r="H73" s="13">
        <f>IFERROR(INDEX(tblTasks[SuggestedCategory],MATCH(tblTime[[#This Row],[TaskName]],tblTasks[TaskName],0)),"")</f>
        <v/>
      </c>
      <c r="I73" s="17" t="n"/>
      <c r="J73" s="13">
        <f>IF(tblTime[[#This Row],[CategoryOverwrite]]="",tblTime[[#This Row],[SuggCategory]],tblTime[[#This Row],[CategoryOverwrite]])</f>
        <v/>
      </c>
      <c r="K73" s="17" t="n"/>
      <c r="L73" s="17" t="n"/>
      <c r="M73" s="13">
        <f>IF(COUNTA(tblTime[[#This Row],[TaskName]:[Entity]],tblTime[[#This Row],[FinalCategory]:[Hours]])=4,"FILLED","OPEN")</f>
        <v/>
      </c>
      <c r="N73" s="13">
        <f>IF(SUMIFS(tblTime[Hours],tblTime[Date],tblTime[[#This Row],[Date]]) &gt; 20, "⚠ Over 20 hours!", "")</f>
        <v/>
      </c>
    </row>
    <row r="74" hidden="1">
      <c r="B74" s="14">
        <f>DATE(2026,1,6)</f>
        <v/>
      </c>
      <c r="C74" s="15">
        <f>C54</f>
        <v/>
      </c>
      <c r="D74" s="13">
        <f>$G$2</f>
        <v/>
      </c>
      <c r="E74" s="13">
        <f>IFERROR(_xlfn.XLOOKUP(D74,tblEmployees[EmployeeName],tblEmployees[HomeDepartment],""),"")</f>
        <v/>
      </c>
      <c r="F74" s="17" t="n"/>
      <c r="G74" s="17" t="n"/>
      <c r="H74" s="13">
        <f>IFERROR(INDEX(tblTasks[SuggestedCategory],MATCH(tblTime[[#This Row],[TaskName]],tblTasks[TaskName],0)),"")</f>
        <v/>
      </c>
      <c r="I74" s="17" t="n"/>
      <c r="J74" s="13">
        <f>IF(tblTime[[#This Row],[CategoryOverwrite]]="",tblTime[[#This Row],[SuggCategory]],tblTime[[#This Row],[CategoryOverwrite]])</f>
        <v/>
      </c>
      <c r="K74" s="17" t="n"/>
      <c r="L74" s="17" t="n"/>
      <c r="M74" s="13">
        <f>IF(COUNTA(tblTime[[#This Row],[TaskName]:[Entity]],tblTime[[#This Row],[FinalCategory]:[Hours]])=4,"FILLED","OPEN")</f>
        <v/>
      </c>
      <c r="N74" s="13">
        <f>IF(SUMIFS(tblTime[Hours],tblTime[Date],tblTime[[#This Row],[Date]]) &gt; 20, "⚠ Over 20 hours!", "")</f>
        <v/>
      </c>
    </row>
    <row r="75" hidden="1">
      <c r="B75" s="14">
        <f>DATE(2026,1,6)</f>
        <v/>
      </c>
      <c r="C75" s="15">
        <f>C55</f>
        <v/>
      </c>
      <c r="D75" s="13">
        <f>$G$2</f>
        <v/>
      </c>
      <c r="E75" s="13">
        <f>IFERROR(_xlfn.XLOOKUP(D75,tblEmployees[EmployeeName],tblEmployees[HomeDepartment],""),"")</f>
        <v/>
      </c>
      <c r="F75" s="17" t="n"/>
      <c r="G75" s="17" t="n"/>
      <c r="H75" s="13">
        <f>IFERROR(INDEX(tblTasks[SuggestedCategory],MATCH(tblTime[[#This Row],[TaskName]],tblTasks[TaskName],0)),"")</f>
        <v/>
      </c>
      <c r="I75" s="17" t="n"/>
      <c r="J75" s="13">
        <f>IF(tblTime[[#This Row],[CategoryOverwrite]]="",tblTime[[#This Row],[SuggCategory]],tblTime[[#This Row],[CategoryOverwrite]])</f>
        <v/>
      </c>
      <c r="K75" s="17" t="n"/>
      <c r="L75" s="17" t="n"/>
      <c r="M75" s="13">
        <f>IF(COUNTA(tblTime[[#This Row],[TaskName]:[Entity]],tblTime[[#This Row],[FinalCategory]:[Hours]])=4,"FILLED","OPEN")</f>
        <v/>
      </c>
      <c r="N75" s="13">
        <f>IF(SUMIFS(tblTime[Hours],tblTime[Date],tblTime[[#This Row],[Date]]) &gt; 20, "⚠ Over 20 hours!", "")</f>
        <v/>
      </c>
    </row>
    <row r="76" hidden="1">
      <c r="B76" s="14">
        <f>DATE(2026,1,6)</f>
        <v/>
      </c>
      <c r="C76" s="15">
        <f>C56</f>
        <v/>
      </c>
      <c r="D76" s="13">
        <f>$G$2</f>
        <v/>
      </c>
      <c r="E76" s="13">
        <f>IFERROR(_xlfn.XLOOKUP(D76,tblEmployees[EmployeeName],tblEmployees[HomeDepartment],""),"")</f>
        <v/>
      </c>
      <c r="F76" s="17" t="n"/>
      <c r="G76" s="17" t="n"/>
      <c r="H76" s="13">
        <f>IFERROR(INDEX(tblTasks[SuggestedCategory],MATCH(tblTime[[#This Row],[TaskName]],tblTasks[TaskName],0)),"")</f>
        <v/>
      </c>
      <c r="I76" s="17" t="n"/>
      <c r="J76" s="13">
        <f>IF(tblTime[[#This Row],[CategoryOverwrite]]="",tblTime[[#This Row],[SuggCategory]],tblTime[[#This Row],[CategoryOverwrite]])</f>
        <v/>
      </c>
      <c r="K76" s="17" t="n"/>
      <c r="L76" s="17" t="n"/>
      <c r="M76" s="13">
        <f>IF(COUNTA(tblTime[[#This Row],[TaskName]:[Entity]],tblTime[[#This Row],[FinalCategory]:[Hours]])=4,"FILLED","OPEN")</f>
        <v/>
      </c>
      <c r="N76" s="13">
        <f>IF(SUMIFS(tblTime[Hours],tblTime[Date],tblTime[[#This Row],[Date]]) &gt; 20, "⚠ Over 20 hours!", "")</f>
        <v/>
      </c>
    </row>
    <row r="77" hidden="1">
      <c r="B77" s="14">
        <f>DATE(2026,1,6)</f>
        <v/>
      </c>
      <c r="C77" s="15">
        <f>C57</f>
        <v/>
      </c>
      <c r="D77" s="13">
        <f>$G$2</f>
        <v/>
      </c>
      <c r="E77" s="13">
        <f>IFERROR(_xlfn.XLOOKUP(D77,tblEmployees[EmployeeName],tblEmployees[HomeDepartment],""),"")</f>
        <v/>
      </c>
      <c r="F77" s="17" t="n"/>
      <c r="G77" s="17" t="n"/>
      <c r="H77" s="13">
        <f>IFERROR(INDEX(tblTasks[SuggestedCategory],MATCH(tblTime[[#This Row],[TaskName]],tblTasks[TaskName],0)),"")</f>
        <v/>
      </c>
      <c r="I77" s="17" t="n"/>
      <c r="J77" s="13">
        <f>IF(tblTime[[#This Row],[CategoryOverwrite]]="",tblTime[[#This Row],[SuggCategory]],tblTime[[#This Row],[CategoryOverwrite]])</f>
        <v/>
      </c>
      <c r="K77" s="17" t="n"/>
      <c r="L77" s="17" t="n"/>
      <c r="M77" s="13">
        <f>IF(COUNTA(tblTime[[#This Row],[TaskName]:[Entity]],tblTime[[#This Row],[FinalCategory]:[Hours]])=4,"FILLED","OPEN")</f>
        <v/>
      </c>
      <c r="N77" s="13">
        <f>IF(SUMIFS(tblTime[Hours],tblTime[Date],tblTime[[#This Row],[Date]]) &gt; 20, "⚠ Over 20 hours!", "")</f>
        <v/>
      </c>
    </row>
    <row r="78" hidden="1">
      <c r="B78" s="14">
        <f>DATE(2026,1,6)</f>
        <v/>
      </c>
      <c r="C78" s="15">
        <f>C58</f>
        <v/>
      </c>
      <c r="D78" s="13">
        <f>$G$2</f>
        <v/>
      </c>
      <c r="E78" s="13">
        <f>IFERROR(_xlfn.XLOOKUP(D78,tblEmployees[EmployeeName],tblEmployees[HomeDepartment],""),"")</f>
        <v/>
      </c>
      <c r="F78" s="17" t="n"/>
      <c r="G78" s="17" t="n"/>
      <c r="H78" s="13">
        <f>IFERROR(INDEX(tblTasks[SuggestedCategory],MATCH(tblTime[[#This Row],[TaskName]],tblTasks[TaskName],0)),"")</f>
        <v/>
      </c>
      <c r="I78" s="17" t="n"/>
      <c r="J78" s="13">
        <f>IF(tblTime[[#This Row],[CategoryOverwrite]]="",tblTime[[#This Row],[SuggCategory]],tblTime[[#This Row],[CategoryOverwrite]])</f>
        <v/>
      </c>
      <c r="K78" s="17" t="n"/>
      <c r="L78" s="17" t="n"/>
      <c r="M78" s="13">
        <f>IF(COUNTA(tblTime[[#This Row],[TaskName]:[Entity]],tblTime[[#This Row],[FinalCategory]:[Hours]])=4,"FILLED","OPEN")</f>
        <v/>
      </c>
      <c r="N78" s="13">
        <f>IF(SUMIFS(tblTime[Hours],tblTime[Date],tblTime[[#This Row],[Date]]) &gt; 20, "⚠ Over 20 hours!", "")</f>
        <v/>
      </c>
    </row>
    <row r="79" hidden="1">
      <c r="B79" s="14">
        <f>DATE(2026,1,6)</f>
        <v/>
      </c>
      <c r="C79" s="15">
        <f>C59</f>
        <v/>
      </c>
      <c r="D79" s="13">
        <f>$G$2</f>
        <v/>
      </c>
      <c r="E79" s="13">
        <f>IFERROR(_xlfn.XLOOKUP(D79,tblEmployees[EmployeeName],tblEmployees[HomeDepartment],""),"")</f>
        <v/>
      </c>
      <c r="F79" s="17" t="n"/>
      <c r="G79" s="17" t="n"/>
      <c r="H79" s="13">
        <f>IFERROR(INDEX(tblTasks[SuggestedCategory],MATCH(tblTime[[#This Row],[TaskName]],tblTasks[TaskName],0)),"")</f>
        <v/>
      </c>
      <c r="I79" s="17" t="n"/>
      <c r="J79" s="13">
        <f>IF(tblTime[[#This Row],[CategoryOverwrite]]="",tblTime[[#This Row],[SuggCategory]],tblTime[[#This Row],[CategoryOverwrite]])</f>
        <v/>
      </c>
      <c r="K79" s="17" t="n"/>
      <c r="L79" s="17" t="n"/>
      <c r="M79" s="13">
        <f>IF(COUNTA(tblTime[[#This Row],[TaskName]:[Entity]],tblTime[[#This Row],[FinalCategory]:[Hours]])=4,"FILLED","OPEN")</f>
        <v/>
      </c>
      <c r="N79" s="13">
        <f>IF(SUMIFS(tblTime[Hours],tblTime[Date],tblTime[[#This Row],[Date]]) &gt; 20, "⚠ Over 20 hours!", "")</f>
        <v/>
      </c>
    </row>
    <row r="80" hidden="1">
      <c r="B80" s="14">
        <f>DATE(2026,1,6)</f>
        <v/>
      </c>
      <c r="C80" s="15">
        <f>C60</f>
        <v/>
      </c>
      <c r="D80" s="13">
        <f>$G$2</f>
        <v/>
      </c>
      <c r="E80" s="13">
        <f>IFERROR(_xlfn.XLOOKUP(D80,tblEmployees[EmployeeName],tblEmployees[HomeDepartment],""),"")</f>
        <v/>
      </c>
      <c r="F80" s="17" t="n"/>
      <c r="G80" s="17" t="n"/>
      <c r="H80" s="13">
        <f>IFERROR(INDEX(tblTasks[SuggestedCategory],MATCH(tblTime[[#This Row],[TaskName]],tblTasks[TaskName],0)),"")</f>
        <v/>
      </c>
      <c r="I80" s="17" t="n"/>
      <c r="J80" s="13">
        <f>IF(tblTime[[#This Row],[CategoryOverwrite]]="",tblTime[[#This Row],[SuggCategory]],tblTime[[#This Row],[CategoryOverwrite]])</f>
        <v/>
      </c>
      <c r="K80" s="17" t="n"/>
      <c r="L80" s="17" t="n"/>
      <c r="M80" s="13">
        <f>IF(COUNTA(tblTime[[#This Row],[TaskName]:[Entity]],tblTime[[#This Row],[FinalCategory]:[Hours]])=4,"FILLED","OPEN")</f>
        <v/>
      </c>
      <c r="N80" s="13">
        <f>IF(SUMIFS(tblTime[Hours],tblTime[Date],tblTime[[#This Row],[Date]]) &gt; 20, "⚠ Over 20 hours!", "")</f>
        <v/>
      </c>
    </row>
    <row r="81" hidden="1">
      <c r="B81" s="14">
        <f>DATE(2026,1,6)</f>
        <v/>
      </c>
      <c r="C81" s="15">
        <f>C61</f>
        <v/>
      </c>
      <c r="D81" s="13">
        <f>$G$2</f>
        <v/>
      </c>
      <c r="E81" s="13">
        <f>IFERROR(_xlfn.XLOOKUP(D81,tblEmployees[EmployeeName],tblEmployees[HomeDepartment],""),"")</f>
        <v/>
      </c>
      <c r="F81" s="17" t="n"/>
      <c r="G81" s="17" t="n"/>
      <c r="H81" s="13">
        <f>IFERROR(INDEX(tblTasks[SuggestedCategory],MATCH(tblTime[[#This Row],[TaskName]],tblTasks[TaskName],0)),"")</f>
        <v/>
      </c>
      <c r="I81" s="17" t="n"/>
      <c r="J81" s="13">
        <f>IF(tblTime[[#This Row],[CategoryOverwrite]]="",tblTime[[#This Row],[SuggCategory]],tblTime[[#This Row],[CategoryOverwrite]])</f>
        <v/>
      </c>
      <c r="K81" s="17" t="n"/>
      <c r="L81" s="17" t="n"/>
      <c r="M81" s="13">
        <f>IF(COUNTA(tblTime[[#This Row],[TaskName]:[Entity]],tblTime[[#This Row],[FinalCategory]:[Hours]])=4,"FILLED","OPEN")</f>
        <v/>
      </c>
      <c r="N81" s="13">
        <f>IF(SUMIFS(tblTime[Hours],tblTime[Date],tblTime[[#This Row],[Date]]) &gt; 20, "⚠ Over 20 hours!", "")</f>
        <v/>
      </c>
    </row>
    <row r="82" hidden="1">
      <c r="B82" s="14">
        <f>DATE(2026,1,6)</f>
        <v/>
      </c>
      <c r="C82" s="15">
        <f>C62</f>
        <v/>
      </c>
      <c r="D82" s="13">
        <f>$G$2</f>
        <v/>
      </c>
      <c r="E82" s="13">
        <f>IFERROR(_xlfn.XLOOKUP(D82,tblEmployees[EmployeeName],tblEmployees[HomeDepartment],""),"")</f>
        <v/>
      </c>
      <c r="F82" s="17" t="n"/>
      <c r="G82" s="17" t="n"/>
      <c r="H82" s="13">
        <f>IFERROR(INDEX(tblTasks[SuggestedCategory],MATCH(tblTime[[#This Row],[TaskName]],tblTasks[TaskName],0)),"")</f>
        <v/>
      </c>
      <c r="I82" s="17" t="n"/>
      <c r="J82" s="13">
        <f>IF(tblTime[[#This Row],[CategoryOverwrite]]="",tblTime[[#This Row],[SuggCategory]],tblTime[[#This Row],[CategoryOverwrite]])</f>
        <v/>
      </c>
      <c r="K82" s="17" t="n"/>
      <c r="L82" s="17" t="n"/>
      <c r="M82" s="13">
        <f>IF(COUNTA(tblTime[[#This Row],[TaskName]:[Entity]],tblTime[[#This Row],[FinalCategory]:[Hours]])=4,"FILLED","OPEN")</f>
        <v/>
      </c>
      <c r="N82" s="13">
        <f>IF(SUMIFS(tblTime[Hours],tblTime[Date],tblTime[[#This Row],[Date]]) &gt; 20, "⚠ Over 20 hours!", "")</f>
        <v/>
      </c>
    </row>
    <row r="83" hidden="1">
      <c r="B83" s="14">
        <f>DATE(2026,1,6)</f>
        <v/>
      </c>
      <c r="C83" s="15">
        <f>C63</f>
        <v/>
      </c>
      <c r="D83" s="13">
        <f>$G$2</f>
        <v/>
      </c>
      <c r="E83" s="13">
        <f>IFERROR(_xlfn.XLOOKUP(D83,tblEmployees[EmployeeName],tblEmployees[HomeDepartment],""),"")</f>
        <v/>
      </c>
      <c r="F83" s="17" t="n"/>
      <c r="G83" s="17" t="n"/>
      <c r="H83" s="13">
        <f>IFERROR(INDEX(tblTasks[SuggestedCategory],MATCH(tblTime[[#This Row],[TaskName]],tblTasks[TaskName],0)),"")</f>
        <v/>
      </c>
      <c r="I83" s="17" t="n"/>
      <c r="J83" s="13">
        <f>IF(tblTime[[#This Row],[CategoryOverwrite]]="",tblTime[[#This Row],[SuggCategory]],tblTime[[#This Row],[CategoryOverwrite]])</f>
        <v/>
      </c>
      <c r="K83" s="17" t="n"/>
      <c r="L83" s="17" t="n"/>
      <c r="M83" s="13">
        <f>IF(COUNTA(tblTime[[#This Row],[TaskName]:[Entity]],tblTime[[#This Row],[FinalCategory]:[Hours]])=4,"FILLED","OPEN")</f>
        <v/>
      </c>
      <c r="N83" s="13">
        <f>IF(SUMIFS(tblTime[Hours],tblTime[Date],tblTime[[#This Row],[Date]]) &gt; 20, "⚠ Over 20 hours!", "")</f>
        <v/>
      </c>
    </row>
    <row r="84" hidden="1">
      <c r="B84" s="14">
        <f>DATE(2026,1,6)</f>
        <v/>
      </c>
      <c r="C84" s="15">
        <f>C64</f>
        <v/>
      </c>
      <c r="D84" s="13">
        <f>$G$2</f>
        <v/>
      </c>
      <c r="E84" s="13">
        <f>IFERROR(_xlfn.XLOOKUP(D84,tblEmployees[EmployeeName],tblEmployees[HomeDepartment],""),"")</f>
        <v/>
      </c>
      <c r="F84" s="17" t="n"/>
      <c r="G84" s="17" t="n"/>
      <c r="H84" s="13">
        <f>IFERROR(INDEX(tblTasks[SuggestedCategory],MATCH(tblTime[[#This Row],[TaskName]],tblTasks[TaskName],0)),"")</f>
        <v/>
      </c>
      <c r="I84" s="17" t="n"/>
      <c r="J84" s="13">
        <f>IF(tblTime[[#This Row],[CategoryOverwrite]]="",tblTime[[#This Row],[SuggCategory]],tblTime[[#This Row],[CategoryOverwrite]])</f>
        <v/>
      </c>
      <c r="K84" s="17" t="n"/>
      <c r="L84" s="17" t="n"/>
      <c r="M84" s="13">
        <f>IF(COUNTA(tblTime[[#This Row],[TaskName]:[Entity]],tblTime[[#This Row],[FinalCategory]:[Hours]])=4,"FILLED","OPEN")</f>
        <v/>
      </c>
      <c r="N84" s="13">
        <f>IF(SUMIFS(tblTime[Hours],tblTime[Date],tblTime[[#This Row],[Date]]) &gt; 20, "⚠ Over 20 hours!", "")</f>
        <v/>
      </c>
    </row>
    <row r="85" hidden="1">
      <c r="B85" s="14">
        <f>DATE(2026,1,6)</f>
        <v/>
      </c>
      <c r="C85" s="15">
        <f>C65</f>
        <v/>
      </c>
      <c r="D85" s="13">
        <f>$G$2</f>
        <v/>
      </c>
      <c r="E85" s="13">
        <f>IFERROR(_xlfn.XLOOKUP(D85,tblEmployees[EmployeeName],tblEmployees[HomeDepartment],""),"")</f>
        <v/>
      </c>
      <c r="F85" s="17" t="n"/>
      <c r="G85" s="17" t="n"/>
      <c r="H85" s="13">
        <f>IFERROR(INDEX(tblTasks[SuggestedCategory],MATCH(tblTime[[#This Row],[TaskName]],tblTasks[TaskName],0)),"")</f>
        <v/>
      </c>
      <c r="I85" s="17" t="n"/>
      <c r="J85" s="13">
        <f>IF(tblTime[[#This Row],[CategoryOverwrite]]="",tblTime[[#This Row],[SuggCategory]],tblTime[[#This Row],[CategoryOverwrite]])</f>
        <v/>
      </c>
      <c r="K85" s="17" t="n"/>
      <c r="L85" s="17" t="n"/>
      <c r="M85" s="13">
        <f>IF(COUNTA(tblTime[[#This Row],[TaskName]:[Entity]],tblTime[[#This Row],[FinalCategory]:[Hours]])=4,"FILLED","OPEN")</f>
        <v/>
      </c>
      <c r="N85" s="13">
        <f>IF(SUMIFS(tblTime[Hours],tblTime[Date],tblTime[[#This Row],[Date]]) &gt; 20, "⚠ Over 20 hours!", "")</f>
        <v/>
      </c>
    </row>
    <row r="86" hidden="1">
      <c r="B86" s="14">
        <f>DATE(2026,1,6)</f>
        <v/>
      </c>
      <c r="C86" s="15">
        <f>C66</f>
        <v/>
      </c>
      <c r="D86" s="13">
        <f>$G$2</f>
        <v/>
      </c>
      <c r="E86" s="13">
        <f>IFERROR(_xlfn.XLOOKUP(D86,tblEmployees[EmployeeName],tblEmployees[HomeDepartment],""),"")</f>
        <v/>
      </c>
      <c r="F86" s="17" t="n"/>
      <c r="G86" s="17" t="n"/>
      <c r="H86" s="13">
        <f>IFERROR(INDEX(tblTasks[SuggestedCategory],MATCH(tblTime[[#This Row],[TaskName]],tblTasks[TaskName],0)),"")</f>
        <v/>
      </c>
      <c r="I86" s="17" t="n"/>
      <c r="J86" s="13">
        <f>IF(tblTime[[#This Row],[CategoryOverwrite]]="",tblTime[[#This Row],[SuggCategory]],tblTime[[#This Row],[CategoryOverwrite]])</f>
        <v/>
      </c>
      <c r="K86" s="17" t="n"/>
      <c r="L86" s="17" t="n"/>
      <c r="M86" s="13">
        <f>IF(COUNTA(tblTime[[#This Row],[TaskName]:[Entity]],tblTime[[#This Row],[FinalCategory]:[Hours]])=4,"FILLED","OPEN")</f>
        <v/>
      </c>
      <c r="N86" s="13">
        <f>IF(SUMIFS(tblTime[Hours],tblTime[Date],tblTime[[#This Row],[Date]]) &gt; 20, "⚠ Over 20 hours!", "")</f>
        <v/>
      </c>
    </row>
    <row r="87" hidden="1">
      <c r="B87" s="14">
        <f>DATE(2026,1,7)</f>
        <v/>
      </c>
      <c r="C87" s="15">
        <f>C67</f>
        <v/>
      </c>
      <c r="D87" s="13">
        <f>$G$2</f>
        <v/>
      </c>
      <c r="E87" s="13">
        <f>IFERROR(_xlfn.XLOOKUP(D87,tblEmployees[EmployeeName],tblEmployees[HomeDepartment],""),"")</f>
        <v/>
      </c>
      <c r="F87" s="17" t="n"/>
      <c r="G87" s="17" t="n"/>
      <c r="H87" s="13">
        <f>IFERROR(INDEX(tblTasks[SuggestedCategory],MATCH(tblTime[[#This Row],[TaskName]],tblTasks[TaskName],0)),"")</f>
        <v/>
      </c>
      <c r="I87" s="17" t="n"/>
      <c r="J87" s="13">
        <f>IF(tblTime[[#This Row],[CategoryOverwrite]]="",tblTime[[#This Row],[SuggCategory]],tblTime[[#This Row],[CategoryOverwrite]])</f>
        <v/>
      </c>
      <c r="K87" s="17" t="n"/>
      <c r="L87" s="17" t="n"/>
      <c r="M87" s="13">
        <f>IF(COUNTA(tblTime[[#This Row],[TaskName]:[Entity]],tblTime[[#This Row],[FinalCategory]:[Hours]])=4,"FILLED","OPEN")</f>
        <v/>
      </c>
      <c r="N87" s="13">
        <f>IF(SUMIFS(tblTime[Hours],tblTime[Date],tblTime[[#This Row],[Date]]) &gt; 20, "⚠ Over 20 hours!", "")</f>
        <v/>
      </c>
    </row>
    <row r="88" hidden="1">
      <c r="B88" s="14">
        <f>DATE(2026,1,7)</f>
        <v/>
      </c>
      <c r="C88" s="15">
        <f>C68</f>
        <v/>
      </c>
      <c r="D88" s="13">
        <f>$G$2</f>
        <v/>
      </c>
      <c r="E88" s="13">
        <f>IFERROR(_xlfn.XLOOKUP(D88,tblEmployees[EmployeeName],tblEmployees[HomeDepartment],""),"")</f>
        <v/>
      </c>
      <c r="F88" s="17" t="n"/>
      <c r="G88" s="17" t="n"/>
      <c r="H88" s="13">
        <f>IFERROR(INDEX(tblTasks[SuggestedCategory],MATCH(tblTime[[#This Row],[TaskName]],tblTasks[TaskName],0)),"")</f>
        <v/>
      </c>
      <c r="I88" s="17" t="n"/>
      <c r="J88" s="13">
        <f>IF(tblTime[[#This Row],[CategoryOverwrite]]="",tblTime[[#This Row],[SuggCategory]],tblTime[[#This Row],[CategoryOverwrite]])</f>
        <v/>
      </c>
      <c r="K88" s="17" t="n"/>
      <c r="L88" s="17" t="n"/>
      <c r="M88" s="13">
        <f>IF(COUNTA(tblTime[[#This Row],[TaskName]:[Entity]],tblTime[[#This Row],[FinalCategory]:[Hours]])=4,"FILLED","OPEN")</f>
        <v/>
      </c>
      <c r="N88" s="13">
        <f>IF(SUMIFS(tblTime[Hours],tblTime[Date],tblTime[[#This Row],[Date]]) &gt; 20, "⚠ Over 20 hours!", "")</f>
        <v/>
      </c>
    </row>
    <row r="89" hidden="1">
      <c r="B89" s="14">
        <f>DATE(2026,1,7)</f>
        <v/>
      </c>
      <c r="C89" s="15">
        <f>C69</f>
        <v/>
      </c>
      <c r="D89" s="13">
        <f>$G$2</f>
        <v/>
      </c>
      <c r="E89" s="13">
        <f>IFERROR(_xlfn.XLOOKUP(D89,tblEmployees[EmployeeName],tblEmployees[HomeDepartment],""),"")</f>
        <v/>
      </c>
      <c r="F89" s="17" t="n"/>
      <c r="G89" s="17" t="n"/>
      <c r="H89" s="13">
        <f>IFERROR(INDEX(tblTasks[SuggestedCategory],MATCH(tblTime[[#This Row],[TaskName]],tblTasks[TaskName],0)),"")</f>
        <v/>
      </c>
      <c r="I89" s="17" t="n"/>
      <c r="J89" s="13">
        <f>IF(tblTime[[#This Row],[CategoryOverwrite]]="",tblTime[[#This Row],[SuggCategory]],tblTime[[#This Row],[CategoryOverwrite]])</f>
        <v/>
      </c>
      <c r="K89" s="17" t="n"/>
      <c r="L89" s="17" t="n"/>
      <c r="M89" s="13">
        <f>IF(COUNTA(tblTime[[#This Row],[TaskName]:[Entity]],tblTime[[#This Row],[FinalCategory]:[Hours]])=4,"FILLED","OPEN")</f>
        <v/>
      </c>
      <c r="N89" s="13">
        <f>IF(SUMIFS(tblTime[Hours],tblTime[Date],tblTime[[#This Row],[Date]]) &gt; 20, "⚠ Over 20 hours!", "")</f>
        <v/>
      </c>
    </row>
    <row r="90" hidden="1">
      <c r="B90" s="14">
        <f>DATE(2026,1,7)</f>
        <v/>
      </c>
      <c r="C90" s="15">
        <f>C70</f>
        <v/>
      </c>
      <c r="D90" s="13">
        <f>$G$2</f>
        <v/>
      </c>
      <c r="E90" s="13">
        <f>IFERROR(_xlfn.XLOOKUP(D90,tblEmployees[EmployeeName],tblEmployees[HomeDepartment],""),"")</f>
        <v/>
      </c>
      <c r="F90" s="17" t="n"/>
      <c r="G90" s="17" t="n"/>
      <c r="H90" s="13">
        <f>IFERROR(INDEX(tblTasks[SuggestedCategory],MATCH(tblTime[[#This Row],[TaskName]],tblTasks[TaskName],0)),"")</f>
        <v/>
      </c>
      <c r="I90" s="17" t="n"/>
      <c r="J90" s="13">
        <f>IF(tblTime[[#This Row],[CategoryOverwrite]]="",tblTime[[#This Row],[SuggCategory]],tblTime[[#This Row],[CategoryOverwrite]])</f>
        <v/>
      </c>
      <c r="K90" s="17" t="n"/>
      <c r="L90" s="17" t="n"/>
      <c r="M90" s="13">
        <f>IF(COUNTA(tblTime[[#This Row],[TaskName]:[Entity]],tblTime[[#This Row],[FinalCategory]:[Hours]])=4,"FILLED","OPEN")</f>
        <v/>
      </c>
      <c r="N90" s="13">
        <f>IF(SUMIFS(tblTime[Hours],tblTime[Date],tblTime[[#This Row],[Date]]) &gt; 20, "⚠ Over 20 hours!", "")</f>
        <v/>
      </c>
    </row>
    <row r="91" hidden="1">
      <c r="B91" s="14">
        <f>DATE(2026,1,7)</f>
        <v/>
      </c>
      <c r="C91" s="15">
        <f>C71</f>
        <v/>
      </c>
      <c r="D91" s="13">
        <f>$G$2</f>
        <v/>
      </c>
      <c r="E91" s="13">
        <f>IFERROR(_xlfn.XLOOKUP(D91,tblEmployees[EmployeeName],tblEmployees[HomeDepartment],""),"")</f>
        <v/>
      </c>
      <c r="F91" s="17" t="n"/>
      <c r="G91" s="17" t="n"/>
      <c r="H91" s="13">
        <f>IFERROR(INDEX(tblTasks[SuggestedCategory],MATCH(tblTime[[#This Row],[TaskName]],tblTasks[TaskName],0)),"")</f>
        <v/>
      </c>
      <c r="I91" s="17" t="n"/>
      <c r="J91" s="13">
        <f>IF(tblTime[[#This Row],[CategoryOverwrite]]="",tblTime[[#This Row],[SuggCategory]],tblTime[[#This Row],[CategoryOverwrite]])</f>
        <v/>
      </c>
      <c r="K91" s="17" t="n"/>
      <c r="L91" s="17" t="n"/>
      <c r="M91" s="13">
        <f>IF(COUNTA(tblTime[[#This Row],[TaskName]:[Entity]],tblTime[[#This Row],[FinalCategory]:[Hours]])=4,"FILLED","OPEN")</f>
        <v/>
      </c>
      <c r="N91" s="13">
        <f>IF(SUMIFS(tblTime[Hours],tblTime[Date],tblTime[[#This Row],[Date]]) &gt; 20, "⚠ Over 20 hours!", "")</f>
        <v/>
      </c>
    </row>
    <row r="92" hidden="1">
      <c r="B92" s="14">
        <f>DATE(2026,1,7)</f>
        <v/>
      </c>
      <c r="C92" s="15">
        <f>C72</f>
        <v/>
      </c>
      <c r="D92" s="13">
        <f>$G$2</f>
        <v/>
      </c>
      <c r="E92" s="13">
        <f>IFERROR(_xlfn.XLOOKUP(D92,tblEmployees[EmployeeName],tblEmployees[HomeDepartment],""),"")</f>
        <v/>
      </c>
      <c r="F92" s="17" t="n"/>
      <c r="G92" s="17" t="n"/>
      <c r="H92" s="13">
        <f>IFERROR(INDEX(tblTasks[SuggestedCategory],MATCH(tblTime[[#This Row],[TaskName]],tblTasks[TaskName],0)),"")</f>
        <v/>
      </c>
      <c r="I92" s="17" t="n"/>
      <c r="J92" s="13">
        <f>IF(tblTime[[#This Row],[CategoryOverwrite]]="",tblTime[[#This Row],[SuggCategory]],tblTime[[#This Row],[CategoryOverwrite]])</f>
        <v/>
      </c>
      <c r="K92" s="17" t="n"/>
      <c r="L92" s="17" t="n"/>
      <c r="M92" s="13">
        <f>IF(COUNTA(tblTime[[#This Row],[TaskName]:[Entity]],tblTime[[#This Row],[FinalCategory]:[Hours]])=4,"FILLED","OPEN")</f>
        <v/>
      </c>
      <c r="N92" s="13">
        <f>IF(SUMIFS(tblTime[Hours],tblTime[Date],tblTime[[#This Row],[Date]]) &gt; 20, "⚠ Over 20 hours!", "")</f>
        <v/>
      </c>
    </row>
    <row r="93" hidden="1">
      <c r="B93" s="14">
        <f>DATE(2026,1,7)</f>
        <v/>
      </c>
      <c r="C93" s="15">
        <f>C73</f>
        <v/>
      </c>
      <c r="D93" s="13">
        <f>$G$2</f>
        <v/>
      </c>
      <c r="E93" s="13">
        <f>IFERROR(_xlfn.XLOOKUP(D93,tblEmployees[EmployeeName],tblEmployees[HomeDepartment],""),"")</f>
        <v/>
      </c>
      <c r="F93" s="17" t="n"/>
      <c r="G93" s="17" t="n"/>
      <c r="H93" s="13">
        <f>IFERROR(INDEX(tblTasks[SuggestedCategory],MATCH(tblTime[[#This Row],[TaskName]],tblTasks[TaskName],0)),"")</f>
        <v/>
      </c>
      <c r="I93" s="17" t="n"/>
      <c r="J93" s="13">
        <f>IF(tblTime[[#This Row],[CategoryOverwrite]]="",tblTime[[#This Row],[SuggCategory]],tblTime[[#This Row],[CategoryOverwrite]])</f>
        <v/>
      </c>
      <c r="K93" s="17" t="n"/>
      <c r="L93" s="17" t="n"/>
      <c r="M93" s="13">
        <f>IF(COUNTA(tblTime[[#This Row],[TaskName]:[Entity]],tblTime[[#This Row],[FinalCategory]:[Hours]])=4,"FILLED","OPEN")</f>
        <v/>
      </c>
      <c r="N93" s="13">
        <f>IF(SUMIFS(tblTime[Hours],tblTime[Date],tblTime[[#This Row],[Date]]) &gt; 20, "⚠ Over 20 hours!", "")</f>
        <v/>
      </c>
    </row>
    <row r="94" hidden="1">
      <c r="B94" s="14">
        <f>DATE(2026,1,7)</f>
        <v/>
      </c>
      <c r="C94" s="15">
        <f>C74</f>
        <v/>
      </c>
      <c r="D94" s="13">
        <f>$G$2</f>
        <v/>
      </c>
      <c r="E94" s="13">
        <f>IFERROR(_xlfn.XLOOKUP(D94,tblEmployees[EmployeeName],tblEmployees[HomeDepartment],""),"")</f>
        <v/>
      </c>
      <c r="F94" s="17" t="n"/>
      <c r="G94" s="17" t="n"/>
      <c r="H94" s="13">
        <f>IFERROR(INDEX(tblTasks[SuggestedCategory],MATCH(tblTime[[#This Row],[TaskName]],tblTasks[TaskName],0)),"")</f>
        <v/>
      </c>
      <c r="I94" s="17" t="n"/>
      <c r="J94" s="13">
        <f>IF(tblTime[[#This Row],[CategoryOverwrite]]="",tblTime[[#This Row],[SuggCategory]],tblTime[[#This Row],[CategoryOverwrite]])</f>
        <v/>
      </c>
      <c r="K94" s="17" t="n"/>
      <c r="L94" s="17" t="n"/>
      <c r="M94" s="13">
        <f>IF(COUNTA(tblTime[[#This Row],[TaskName]:[Entity]],tblTime[[#This Row],[FinalCategory]:[Hours]])=4,"FILLED","OPEN")</f>
        <v/>
      </c>
      <c r="N94" s="13">
        <f>IF(SUMIFS(tblTime[Hours],tblTime[Date],tblTime[[#This Row],[Date]]) &gt; 20, "⚠ Over 20 hours!", "")</f>
        <v/>
      </c>
    </row>
    <row r="95" hidden="1">
      <c r="B95" s="14">
        <f>DATE(2026,1,7)</f>
        <v/>
      </c>
      <c r="C95" s="15">
        <f>C75</f>
        <v/>
      </c>
      <c r="D95" s="13">
        <f>$G$2</f>
        <v/>
      </c>
      <c r="E95" s="13">
        <f>IFERROR(_xlfn.XLOOKUP(D95,tblEmployees[EmployeeName],tblEmployees[HomeDepartment],""),"")</f>
        <v/>
      </c>
      <c r="F95" s="17" t="n"/>
      <c r="G95" s="17" t="n"/>
      <c r="H95" s="13">
        <f>IFERROR(INDEX(tblTasks[SuggestedCategory],MATCH(tblTime[[#This Row],[TaskName]],tblTasks[TaskName],0)),"")</f>
        <v/>
      </c>
      <c r="I95" s="17" t="n"/>
      <c r="J95" s="13">
        <f>IF(tblTime[[#This Row],[CategoryOverwrite]]="",tblTime[[#This Row],[SuggCategory]],tblTime[[#This Row],[CategoryOverwrite]])</f>
        <v/>
      </c>
      <c r="K95" s="17" t="n"/>
      <c r="L95" s="17" t="n"/>
      <c r="M95" s="13">
        <f>IF(COUNTA(tblTime[[#This Row],[TaskName]:[Entity]],tblTime[[#This Row],[FinalCategory]:[Hours]])=4,"FILLED","OPEN")</f>
        <v/>
      </c>
      <c r="N95" s="13">
        <f>IF(SUMIFS(tblTime[Hours],tblTime[Date],tblTime[[#This Row],[Date]]) &gt; 20, "⚠ Over 20 hours!", "")</f>
        <v/>
      </c>
    </row>
    <row r="96" hidden="1">
      <c r="B96" s="14">
        <f>DATE(2026,1,7)</f>
        <v/>
      </c>
      <c r="C96" s="15">
        <f>C76</f>
        <v/>
      </c>
      <c r="D96" s="13">
        <f>$G$2</f>
        <v/>
      </c>
      <c r="E96" s="13">
        <f>IFERROR(_xlfn.XLOOKUP(D96,tblEmployees[EmployeeName],tblEmployees[HomeDepartment],""),"")</f>
        <v/>
      </c>
      <c r="F96" s="17" t="n"/>
      <c r="G96" s="17" t="n"/>
      <c r="H96" s="13">
        <f>IFERROR(INDEX(tblTasks[SuggestedCategory],MATCH(tblTime[[#This Row],[TaskName]],tblTasks[TaskName],0)),"")</f>
        <v/>
      </c>
      <c r="I96" s="17" t="n"/>
      <c r="J96" s="13">
        <f>IF(tblTime[[#This Row],[CategoryOverwrite]]="",tblTime[[#This Row],[SuggCategory]],tblTime[[#This Row],[CategoryOverwrite]])</f>
        <v/>
      </c>
      <c r="K96" s="17" t="n"/>
      <c r="L96" s="17" t="n"/>
      <c r="M96" s="13">
        <f>IF(COUNTA(tblTime[[#This Row],[TaskName]:[Entity]],tblTime[[#This Row],[FinalCategory]:[Hours]])=4,"FILLED","OPEN")</f>
        <v/>
      </c>
      <c r="N96" s="13">
        <f>IF(SUMIFS(tblTime[Hours],tblTime[Date],tblTime[[#This Row],[Date]]) &gt; 20, "⚠ Over 20 hours!", "")</f>
        <v/>
      </c>
    </row>
    <row r="97" hidden="1">
      <c r="B97" s="14">
        <f>DATE(2026,1,7)</f>
        <v/>
      </c>
      <c r="C97" s="15">
        <f>C77</f>
        <v/>
      </c>
      <c r="D97" s="13">
        <f>$G$2</f>
        <v/>
      </c>
      <c r="E97" s="13">
        <f>IFERROR(_xlfn.XLOOKUP(D97,tblEmployees[EmployeeName],tblEmployees[HomeDepartment],""),"")</f>
        <v/>
      </c>
      <c r="F97" s="17" t="n"/>
      <c r="G97" s="17" t="n"/>
      <c r="H97" s="13">
        <f>IFERROR(INDEX(tblTasks[SuggestedCategory],MATCH(tblTime[[#This Row],[TaskName]],tblTasks[TaskName],0)),"")</f>
        <v/>
      </c>
      <c r="I97" s="17" t="n"/>
      <c r="J97" s="13">
        <f>IF(tblTime[[#This Row],[CategoryOverwrite]]="",tblTime[[#This Row],[SuggCategory]],tblTime[[#This Row],[CategoryOverwrite]])</f>
        <v/>
      </c>
      <c r="K97" s="17" t="n"/>
      <c r="L97" s="17" t="n"/>
      <c r="M97" s="13">
        <f>IF(COUNTA(tblTime[[#This Row],[TaskName]:[Entity]],tblTime[[#This Row],[FinalCategory]:[Hours]])=4,"FILLED","OPEN")</f>
        <v/>
      </c>
      <c r="N97" s="13">
        <f>IF(SUMIFS(tblTime[Hours],tblTime[Date],tblTime[[#This Row],[Date]]) &gt; 20, "⚠ Over 20 hours!", "")</f>
        <v/>
      </c>
    </row>
    <row r="98" hidden="1">
      <c r="B98" s="14">
        <f>DATE(2026,1,7)</f>
        <v/>
      </c>
      <c r="C98" s="15">
        <f>C78</f>
        <v/>
      </c>
      <c r="D98" s="13">
        <f>$G$2</f>
        <v/>
      </c>
      <c r="E98" s="13">
        <f>IFERROR(_xlfn.XLOOKUP(D98,tblEmployees[EmployeeName],tblEmployees[HomeDepartment],""),"")</f>
        <v/>
      </c>
      <c r="F98" s="17" t="n"/>
      <c r="G98" s="17" t="n"/>
      <c r="H98" s="13">
        <f>IFERROR(INDEX(tblTasks[SuggestedCategory],MATCH(tblTime[[#This Row],[TaskName]],tblTasks[TaskName],0)),"")</f>
        <v/>
      </c>
      <c r="I98" s="17" t="n"/>
      <c r="J98" s="13">
        <f>IF(tblTime[[#This Row],[CategoryOverwrite]]="",tblTime[[#This Row],[SuggCategory]],tblTime[[#This Row],[CategoryOverwrite]])</f>
        <v/>
      </c>
      <c r="K98" s="17" t="n"/>
      <c r="L98" s="17" t="n"/>
      <c r="M98" s="13">
        <f>IF(COUNTA(tblTime[[#This Row],[TaskName]:[Entity]],tblTime[[#This Row],[FinalCategory]:[Hours]])=4,"FILLED","OPEN")</f>
        <v/>
      </c>
      <c r="N98" s="13">
        <f>IF(SUMIFS(tblTime[Hours],tblTime[Date],tblTime[[#This Row],[Date]]) &gt; 20, "⚠ Over 20 hours!", "")</f>
        <v/>
      </c>
    </row>
    <row r="99" hidden="1">
      <c r="B99" s="14">
        <f>DATE(2026,1,7)</f>
        <v/>
      </c>
      <c r="C99" s="15">
        <f>C79</f>
        <v/>
      </c>
      <c r="D99" s="13">
        <f>$G$2</f>
        <v/>
      </c>
      <c r="E99" s="13">
        <f>IFERROR(_xlfn.XLOOKUP(D99,tblEmployees[EmployeeName],tblEmployees[HomeDepartment],""),"")</f>
        <v/>
      </c>
      <c r="F99" s="17" t="n"/>
      <c r="G99" s="17" t="n"/>
      <c r="H99" s="13">
        <f>IFERROR(INDEX(tblTasks[SuggestedCategory],MATCH(tblTime[[#This Row],[TaskName]],tblTasks[TaskName],0)),"")</f>
        <v/>
      </c>
      <c r="I99" s="17" t="n"/>
      <c r="J99" s="13">
        <f>IF(tblTime[[#This Row],[CategoryOverwrite]]="",tblTime[[#This Row],[SuggCategory]],tblTime[[#This Row],[CategoryOverwrite]])</f>
        <v/>
      </c>
      <c r="K99" s="17" t="n"/>
      <c r="L99" s="17" t="n"/>
      <c r="M99" s="13">
        <f>IF(COUNTA(tblTime[[#This Row],[TaskName]:[Entity]],tblTime[[#This Row],[FinalCategory]:[Hours]])=4,"FILLED","OPEN")</f>
        <v/>
      </c>
      <c r="N99" s="13">
        <f>IF(SUMIFS(tblTime[Hours],tblTime[Date],tblTime[[#This Row],[Date]]) &gt; 20, "⚠ Over 20 hours!", "")</f>
        <v/>
      </c>
    </row>
    <row r="100" hidden="1">
      <c r="B100" s="14">
        <f>DATE(2026,1,7)</f>
        <v/>
      </c>
      <c r="C100" s="15">
        <f>C80</f>
        <v/>
      </c>
      <c r="D100" s="13">
        <f>$G$2</f>
        <v/>
      </c>
      <c r="E100" s="13">
        <f>IFERROR(_xlfn.XLOOKUP(D100,tblEmployees[EmployeeName],tblEmployees[HomeDepartment],""),"")</f>
        <v/>
      </c>
      <c r="F100" s="17" t="n"/>
      <c r="G100" s="17" t="n"/>
      <c r="H100" s="13">
        <f>IFERROR(INDEX(tblTasks[SuggestedCategory],MATCH(tblTime[[#This Row],[TaskName]],tblTasks[TaskName],0)),"")</f>
        <v/>
      </c>
      <c r="I100" s="17" t="n"/>
      <c r="J100" s="13">
        <f>IF(tblTime[[#This Row],[CategoryOverwrite]]="",tblTime[[#This Row],[SuggCategory]],tblTime[[#This Row],[CategoryOverwrite]])</f>
        <v/>
      </c>
      <c r="K100" s="17" t="n"/>
      <c r="L100" s="17" t="n"/>
      <c r="M100" s="13">
        <f>IF(COUNTA(tblTime[[#This Row],[TaskName]:[Entity]],tblTime[[#This Row],[FinalCategory]:[Hours]])=4,"FILLED","OPEN")</f>
        <v/>
      </c>
      <c r="N100" s="13">
        <f>IF(SUMIFS(tblTime[Hours],tblTime[Date],tblTime[[#This Row],[Date]]) &gt; 20, "⚠ Over 20 hours!", "")</f>
        <v/>
      </c>
    </row>
    <row r="101" hidden="1">
      <c r="B101" s="14">
        <f>DATE(2026,1,7)</f>
        <v/>
      </c>
      <c r="C101" s="15">
        <f>C81</f>
        <v/>
      </c>
      <c r="D101" s="13">
        <f>$G$2</f>
        <v/>
      </c>
      <c r="E101" s="13">
        <f>IFERROR(_xlfn.XLOOKUP(D101,tblEmployees[EmployeeName],tblEmployees[HomeDepartment],""),"")</f>
        <v/>
      </c>
      <c r="F101" s="17" t="n"/>
      <c r="G101" s="17" t="n"/>
      <c r="H101" s="13">
        <f>IFERROR(INDEX(tblTasks[SuggestedCategory],MATCH(tblTime[[#This Row],[TaskName]],tblTasks[TaskName],0)),"")</f>
        <v/>
      </c>
      <c r="I101" s="17" t="n"/>
      <c r="J101" s="13">
        <f>IF(tblTime[[#This Row],[CategoryOverwrite]]="",tblTime[[#This Row],[SuggCategory]],tblTime[[#This Row],[CategoryOverwrite]])</f>
        <v/>
      </c>
      <c r="K101" s="17" t="n"/>
      <c r="L101" s="17" t="n"/>
      <c r="M101" s="13">
        <f>IF(COUNTA(tblTime[[#This Row],[TaskName]:[Entity]],tblTime[[#This Row],[FinalCategory]:[Hours]])=4,"FILLED","OPEN")</f>
        <v/>
      </c>
      <c r="N101" s="13">
        <f>IF(SUMIFS(tblTime[Hours],tblTime[Date],tblTime[[#This Row],[Date]]) &gt; 20, "⚠ Over 20 hours!", "")</f>
        <v/>
      </c>
    </row>
    <row r="102" hidden="1">
      <c r="B102" s="14">
        <f>DATE(2026,1,7)</f>
        <v/>
      </c>
      <c r="C102" s="15">
        <f>C82</f>
        <v/>
      </c>
      <c r="D102" s="13">
        <f>$G$2</f>
        <v/>
      </c>
      <c r="E102" s="13">
        <f>IFERROR(_xlfn.XLOOKUP(D102,tblEmployees[EmployeeName],tblEmployees[HomeDepartment],""),"")</f>
        <v/>
      </c>
      <c r="F102" s="17" t="n"/>
      <c r="G102" s="17" t="n"/>
      <c r="H102" s="13">
        <f>IFERROR(INDEX(tblTasks[SuggestedCategory],MATCH(tblTime[[#This Row],[TaskName]],tblTasks[TaskName],0)),"")</f>
        <v/>
      </c>
      <c r="I102" s="17" t="n"/>
      <c r="J102" s="13">
        <f>IF(tblTime[[#This Row],[CategoryOverwrite]]="",tblTime[[#This Row],[SuggCategory]],tblTime[[#This Row],[CategoryOverwrite]])</f>
        <v/>
      </c>
      <c r="K102" s="17" t="n"/>
      <c r="L102" s="17" t="n"/>
      <c r="M102" s="13">
        <f>IF(COUNTA(tblTime[[#This Row],[TaskName]:[Entity]],tblTime[[#This Row],[FinalCategory]:[Hours]])=4,"FILLED","OPEN")</f>
        <v/>
      </c>
      <c r="N102" s="13">
        <f>IF(SUMIFS(tblTime[Hours],tblTime[Date],tblTime[[#This Row],[Date]]) &gt; 20, "⚠ Over 20 hours!", "")</f>
        <v/>
      </c>
    </row>
    <row r="103" hidden="1">
      <c r="B103" s="14">
        <f>DATE(2026,1,7)</f>
        <v/>
      </c>
      <c r="C103" s="15">
        <f>C83</f>
        <v/>
      </c>
      <c r="D103" s="13">
        <f>$G$2</f>
        <v/>
      </c>
      <c r="E103" s="13">
        <f>IFERROR(_xlfn.XLOOKUP(D103,tblEmployees[EmployeeName],tblEmployees[HomeDepartment],""),"")</f>
        <v/>
      </c>
      <c r="F103" s="17" t="n"/>
      <c r="G103" s="17" t="n"/>
      <c r="H103" s="13">
        <f>IFERROR(INDEX(tblTasks[SuggestedCategory],MATCH(tblTime[[#This Row],[TaskName]],tblTasks[TaskName],0)),"")</f>
        <v/>
      </c>
      <c r="I103" s="17" t="n"/>
      <c r="J103" s="13">
        <f>IF(tblTime[[#This Row],[CategoryOverwrite]]="",tblTime[[#This Row],[SuggCategory]],tblTime[[#This Row],[CategoryOverwrite]])</f>
        <v/>
      </c>
      <c r="K103" s="17" t="n"/>
      <c r="L103" s="17" t="n"/>
      <c r="M103" s="13">
        <f>IF(COUNTA(tblTime[[#This Row],[TaskName]:[Entity]],tblTime[[#This Row],[FinalCategory]:[Hours]])=4,"FILLED","OPEN")</f>
        <v/>
      </c>
      <c r="N103" s="13">
        <f>IF(SUMIFS(tblTime[Hours],tblTime[Date],tblTime[[#This Row],[Date]]) &gt; 20, "⚠ Over 20 hours!", "")</f>
        <v/>
      </c>
    </row>
    <row r="104" hidden="1">
      <c r="B104" s="14">
        <f>DATE(2026,1,7)</f>
        <v/>
      </c>
      <c r="C104" s="15">
        <f>C84</f>
        <v/>
      </c>
      <c r="D104" s="13">
        <f>$G$2</f>
        <v/>
      </c>
      <c r="E104" s="13">
        <f>IFERROR(_xlfn.XLOOKUP(D104,tblEmployees[EmployeeName],tblEmployees[HomeDepartment],""),"")</f>
        <v/>
      </c>
      <c r="F104" s="17" t="n"/>
      <c r="G104" s="17" t="n"/>
      <c r="H104" s="13">
        <f>IFERROR(INDEX(tblTasks[SuggestedCategory],MATCH(tblTime[[#This Row],[TaskName]],tblTasks[TaskName],0)),"")</f>
        <v/>
      </c>
      <c r="I104" s="17" t="n"/>
      <c r="J104" s="13">
        <f>IF(tblTime[[#This Row],[CategoryOverwrite]]="",tblTime[[#This Row],[SuggCategory]],tblTime[[#This Row],[CategoryOverwrite]])</f>
        <v/>
      </c>
      <c r="K104" s="17" t="n"/>
      <c r="L104" s="17" t="n"/>
      <c r="M104" s="13">
        <f>IF(COUNTA(tblTime[[#This Row],[TaskName]:[Entity]],tblTime[[#This Row],[FinalCategory]:[Hours]])=4,"FILLED","OPEN")</f>
        <v/>
      </c>
      <c r="N104" s="13">
        <f>IF(SUMIFS(tblTime[Hours],tblTime[Date],tblTime[[#This Row],[Date]]) &gt; 20, "⚠ Over 20 hours!", "")</f>
        <v/>
      </c>
    </row>
    <row r="105" hidden="1">
      <c r="B105" s="14">
        <f>DATE(2026,1,7)</f>
        <v/>
      </c>
      <c r="C105" s="15">
        <f>C85</f>
        <v/>
      </c>
      <c r="D105" s="13">
        <f>$G$2</f>
        <v/>
      </c>
      <c r="E105" s="13">
        <f>IFERROR(_xlfn.XLOOKUP(D105,tblEmployees[EmployeeName],tblEmployees[HomeDepartment],""),"")</f>
        <v/>
      </c>
      <c r="F105" s="17" t="n"/>
      <c r="G105" s="17" t="n"/>
      <c r="H105" s="13">
        <f>IFERROR(INDEX(tblTasks[SuggestedCategory],MATCH(tblTime[[#This Row],[TaskName]],tblTasks[TaskName],0)),"")</f>
        <v/>
      </c>
      <c r="I105" s="17" t="n"/>
      <c r="J105" s="13">
        <f>IF(tblTime[[#This Row],[CategoryOverwrite]]="",tblTime[[#This Row],[SuggCategory]],tblTime[[#This Row],[CategoryOverwrite]])</f>
        <v/>
      </c>
      <c r="K105" s="17" t="n"/>
      <c r="L105" s="17" t="n"/>
      <c r="M105" s="13">
        <f>IF(COUNTA(tblTime[[#This Row],[TaskName]:[Entity]],tblTime[[#This Row],[FinalCategory]:[Hours]])=4,"FILLED","OPEN")</f>
        <v/>
      </c>
      <c r="N105" s="13">
        <f>IF(SUMIFS(tblTime[Hours],tblTime[Date],tblTime[[#This Row],[Date]]) &gt; 20, "⚠ Over 20 hours!", "")</f>
        <v/>
      </c>
    </row>
    <row r="106" hidden="1">
      <c r="B106" s="14">
        <f>DATE(2026,1,7)</f>
        <v/>
      </c>
      <c r="C106" s="15">
        <f>C86</f>
        <v/>
      </c>
      <c r="D106" s="13">
        <f>$G$2</f>
        <v/>
      </c>
      <c r="E106" s="13">
        <f>IFERROR(_xlfn.XLOOKUP(D106,tblEmployees[EmployeeName],tblEmployees[HomeDepartment],""),"")</f>
        <v/>
      </c>
      <c r="F106" s="17" t="n"/>
      <c r="G106" s="17" t="n"/>
      <c r="H106" s="13">
        <f>IFERROR(INDEX(tblTasks[SuggestedCategory],MATCH(tblTime[[#This Row],[TaskName]],tblTasks[TaskName],0)),"")</f>
        <v/>
      </c>
      <c r="I106" s="17" t="n"/>
      <c r="J106" s="13">
        <f>IF(tblTime[[#This Row],[CategoryOverwrite]]="",tblTime[[#This Row],[SuggCategory]],tblTime[[#This Row],[CategoryOverwrite]])</f>
        <v/>
      </c>
      <c r="K106" s="17" t="n"/>
      <c r="L106" s="17" t="n"/>
      <c r="M106" s="13">
        <f>IF(COUNTA(tblTime[[#This Row],[TaskName]:[Entity]],tblTime[[#This Row],[FinalCategory]:[Hours]])=4,"FILLED","OPEN")</f>
        <v/>
      </c>
      <c r="N106" s="13">
        <f>IF(SUMIFS(tblTime[Hours],tblTime[Date],tblTime[[#This Row],[Date]]) &gt; 20, "⚠ Over 20 hours!", "")</f>
        <v/>
      </c>
    </row>
    <row r="107" hidden="1">
      <c r="B107" s="14">
        <f>DATE(2026,1,8)</f>
        <v/>
      </c>
      <c r="C107" s="15">
        <f>C87</f>
        <v/>
      </c>
      <c r="D107" s="13">
        <f>$G$2</f>
        <v/>
      </c>
      <c r="E107" s="13">
        <f>IFERROR(_xlfn.XLOOKUP(D107,tblEmployees[EmployeeName],tblEmployees[HomeDepartment],""),"")</f>
        <v/>
      </c>
      <c r="F107" s="17" t="n"/>
      <c r="G107" s="17" t="n"/>
      <c r="H107" s="13">
        <f>IFERROR(INDEX(tblTasks[SuggestedCategory],MATCH(tblTime[[#This Row],[TaskName]],tblTasks[TaskName],0)),"")</f>
        <v/>
      </c>
      <c r="I107" s="17" t="n"/>
      <c r="J107" s="13">
        <f>IF(tblTime[[#This Row],[CategoryOverwrite]]="",tblTime[[#This Row],[SuggCategory]],tblTime[[#This Row],[CategoryOverwrite]])</f>
        <v/>
      </c>
      <c r="K107" s="17" t="n"/>
      <c r="L107" s="17" t="n"/>
      <c r="M107" s="13">
        <f>IF(COUNTA(tblTime[[#This Row],[TaskName]:[Entity]],tblTime[[#This Row],[FinalCategory]:[Hours]])=4,"FILLED","OPEN")</f>
        <v/>
      </c>
      <c r="N107" s="13">
        <f>IF(SUMIFS(tblTime[Hours],tblTime[Date],tblTime[[#This Row],[Date]]) &gt; 20, "⚠ Over 20 hours!", "")</f>
        <v/>
      </c>
    </row>
    <row r="108" hidden="1">
      <c r="B108" s="14">
        <f>DATE(2026,1,8)</f>
        <v/>
      </c>
      <c r="C108" s="15">
        <f>C88</f>
        <v/>
      </c>
      <c r="D108" s="13">
        <f>$G$2</f>
        <v/>
      </c>
      <c r="E108" s="13">
        <f>IFERROR(_xlfn.XLOOKUP(D108,tblEmployees[EmployeeName],tblEmployees[HomeDepartment],""),"")</f>
        <v/>
      </c>
      <c r="F108" s="17" t="n"/>
      <c r="G108" s="17" t="n"/>
      <c r="H108" s="13">
        <f>IFERROR(INDEX(tblTasks[SuggestedCategory],MATCH(tblTime[[#This Row],[TaskName]],tblTasks[TaskName],0)),"")</f>
        <v/>
      </c>
      <c r="I108" s="17" t="n"/>
      <c r="J108" s="13">
        <f>IF(tblTime[[#This Row],[CategoryOverwrite]]="",tblTime[[#This Row],[SuggCategory]],tblTime[[#This Row],[CategoryOverwrite]])</f>
        <v/>
      </c>
      <c r="K108" s="17" t="n"/>
      <c r="L108" s="17" t="n"/>
      <c r="M108" s="13">
        <f>IF(COUNTA(tblTime[[#This Row],[TaskName]:[Entity]],tblTime[[#This Row],[FinalCategory]:[Hours]])=4,"FILLED","OPEN")</f>
        <v/>
      </c>
      <c r="N108" s="13">
        <f>IF(SUMIFS(tblTime[Hours],tblTime[Date],tblTime[[#This Row],[Date]]) &gt; 20, "⚠ Over 20 hours!", "")</f>
        <v/>
      </c>
    </row>
    <row r="109" hidden="1">
      <c r="B109" s="14">
        <f>DATE(2026,1,8)</f>
        <v/>
      </c>
      <c r="C109" s="15">
        <f>C89</f>
        <v/>
      </c>
      <c r="D109" s="13">
        <f>$G$2</f>
        <v/>
      </c>
      <c r="E109" s="13">
        <f>IFERROR(_xlfn.XLOOKUP(D109,tblEmployees[EmployeeName],tblEmployees[HomeDepartment],""),"")</f>
        <v/>
      </c>
      <c r="F109" s="17" t="n"/>
      <c r="G109" s="17" t="n"/>
      <c r="H109" s="13">
        <f>IFERROR(INDEX(tblTasks[SuggestedCategory],MATCH(tblTime[[#This Row],[TaskName]],tblTasks[TaskName],0)),"")</f>
        <v/>
      </c>
      <c r="I109" s="17" t="n"/>
      <c r="J109" s="13">
        <f>IF(tblTime[[#This Row],[CategoryOverwrite]]="",tblTime[[#This Row],[SuggCategory]],tblTime[[#This Row],[CategoryOverwrite]])</f>
        <v/>
      </c>
      <c r="K109" s="17" t="n"/>
      <c r="L109" s="17" t="n"/>
      <c r="M109" s="13">
        <f>IF(COUNTA(tblTime[[#This Row],[TaskName]:[Entity]],tblTime[[#This Row],[FinalCategory]:[Hours]])=4,"FILLED","OPEN")</f>
        <v/>
      </c>
      <c r="N109" s="13">
        <f>IF(SUMIFS(tblTime[Hours],tblTime[Date],tblTime[[#This Row],[Date]]) &gt; 20, "⚠ Over 20 hours!", "")</f>
        <v/>
      </c>
    </row>
    <row r="110" hidden="1">
      <c r="B110" s="14">
        <f>DATE(2026,1,8)</f>
        <v/>
      </c>
      <c r="C110" s="15">
        <f>C90</f>
        <v/>
      </c>
      <c r="D110" s="13">
        <f>$G$2</f>
        <v/>
      </c>
      <c r="E110" s="13">
        <f>IFERROR(_xlfn.XLOOKUP(D110,tblEmployees[EmployeeName],tblEmployees[HomeDepartment],""),"")</f>
        <v/>
      </c>
      <c r="F110" s="17" t="n"/>
      <c r="G110" s="17" t="n"/>
      <c r="H110" s="13">
        <f>IFERROR(INDEX(tblTasks[SuggestedCategory],MATCH(tblTime[[#This Row],[TaskName]],tblTasks[TaskName],0)),"")</f>
        <v/>
      </c>
      <c r="I110" s="17" t="n"/>
      <c r="J110" s="13">
        <f>IF(tblTime[[#This Row],[CategoryOverwrite]]="",tblTime[[#This Row],[SuggCategory]],tblTime[[#This Row],[CategoryOverwrite]])</f>
        <v/>
      </c>
      <c r="K110" s="17" t="n"/>
      <c r="L110" s="17" t="n"/>
      <c r="M110" s="13">
        <f>IF(COUNTA(tblTime[[#This Row],[TaskName]:[Entity]],tblTime[[#This Row],[FinalCategory]:[Hours]])=4,"FILLED","OPEN")</f>
        <v/>
      </c>
      <c r="N110" s="13">
        <f>IF(SUMIFS(tblTime[Hours],tblTime[Date],tblTime[[#This Row],[Date]]) &gt; 20, "⚠ Over 20 hours!", "")</f>
        <v/>
      </c>
    </row>
    <row r="111" hidden="1">
      <c r="B111" s="14">
        <f>DATE(2026,1,8)</f>
        <v/>
      </c>
      <c r="C111" s="15">
        <f>C91</f>
        <v/>
      </c>
      <c r="D111" s="13">
        <f>$G$2</f>
        <v/>
      </c>
      <c r="E111" s="13">
        <f>IFERROR(_xlfn.XLOOKUP(D111,tblEmployees[EmployeeName],tblEmployees[HomeDepartment],""),"")</f>
        <v/>
      </c>
      <c r="F111" s="17" t="n"/>
      <c r="G111" s="17" t="n"/>
      <c r="H111" s="13">
        <f>IFERROR(INDEX(tblTasks[SuggestedCategory],MATCH(tblTime[[#This Row],[TaskName]],tblTasks[TaskName],0)),"")</f>
        <v/>
      </c>
      <c r="I111" s="17" t="n"/>
      <c r="J111" s="13">
        <f>IF(tblTime[[#This Row],[CategoryOverwrite]]="",tblTime[[#This Row],[SuggCategory]],tblTime[[#This Row],[CategoryOverwrite]])</f>
        <v/>
      </c>
      <c r="K111" s="17" t="n"/>
      <c r="L111" s="17" t="n"/>
      <c r="M111" s="13">
        <f>IF(COUNTA(tblTime[[#This Row],[TaskName]:[Entity]],tblTime[[#This Row],[FinalCategory]:[Hours]])=4,"FILLED","OPEN")</f>
        <v/>
      </c>
      <c r="N111" s="13">
        <f>IF(SUMIFS(tblTime[Hours],tblTime[Date],tblTime[[#This Row],[Date]]) &gt; 20, "⚠ Over 20 hours!", "")</f>
        <v/>
      </c>
    </row>
    <row r="112" hidden="1">
      <c r="B112" s="14">
        <f>DATE(2026,1,8)</f>
        <v/>
      </c>
      <c r="C112" s="15">
        <f>C92</f>
        <v/>
      </c>
      <c r="D112" s="13">
        <f>$G$2</f>
        <v/>
      </c>
      <c r="E112" s="13">
        <f>IFERROR(_xlfn.XLOOKUP(D112,tblEmployees[EmployeeName],tblEmployees[HomeDepartment],""),"")</f>
        <v/>
      </c>
      <c r="F112" s="17" t="n"/>
      <c r="G112" s="17" t="n"/>
      <c r="H112" s="13">
        <f>IFERROR(INDEX(tblTasks[SuggestedCategory],MATCH(tblTime[[#This Row],[TaskName]],tblTasks[TaskName],0)),"")</f>
        <v/>
      </c>
      <c r="I112" s="17" t="n"/>
      <c r="J112" s="13">
        <f>IF(tblTime[[#This Row],[CategoryOverwrite]]="",tblTime[[#This Row],[SuggCategory]],tblTime[[#This Row],[CategoryOverwrite]])</f>
        <v/>
      </c>
      <c r="K112" s="17" t="n"/>
      <c r="L112" s="17" t="n"/>
      <c r="M112" s="13">
        <f>IF(COUNTA(tblTime[[#This Row],[TaskName]:[Entity]],tblTime[[#This Row],[FinalCategory]:[Hours]])=4,"FILLED","OPEN")</f>
        <v/>
      </c>
      <c r="N112" s="13">
        <f>IF(SUMIFS(tblTime[Hours],tblTime[Date],tblTime[[#This Row],[Date]]) &gt; 20, "⚠ Over 20 hours!", "")</f>
        <v/>
      </c>
    </row>
    <row r="113" hidden="1">
      <c r="B113" s="14">
        <f>DATE(2026,1,8)</f>
        <v/>
      </c>
      <c r="C113" s="15">
        <f>C93</f>
        <v/>
      </c>
      <c r="D113" s="13">
        <f>$G$2</f>
        <v/>
      </c>
      <c r="E113" s="13">
        <f>IFERROR(_xlfn.XLOOKUP(D113,tblEmployees[EmployeeName],tblEmployees[HomeDepartment],""),"")</f>
        <v/>
      </c>
      <c r="F113" s="17" t="n"/>
      <c r="G113" s="17" t="n"/>
      <c r="H113" s="13">
        <f>IFERROR(INDEX(tblTasks[SuggestedCategory],MATCH(tblTime[[#This Row],[TaskName]],tblTasks[TaskName],0)),"")</f>
        <v/>
      </c>
      <c r="I113" s="17" t="n"/>
      <c r="J113" s="13">
        <f>IF(tblTime[[#This Row],[CategoryOverwrite]]="",tblTime[[#This Row],[SuggCategory]],tblTime[[#This Row],[CategoryOverwrite]])</f>
        <v/>
      </c>
      <c r="K113" s="17" t="n"/>
      <c r="L113" s="17" t="n"/>
      <c r="M113" s="13">
        <f>IF(COUNTA(tblTime[[#This Row],[TaskName]:[Entity]],tblTime[[#This Row],[FinalCategory]:[Hours]])=4,"FILLED","OPEN")</f>
        <v/>
      </c>
      <c r="N113" s="13">
        <f>IF(SUMIFS(tblTime[Hours],tblTime[Date],tblTime[[#This Row],[Date]]) &gt; 20, "⚠ Over 20 hours!", "")</f>
        <v/>
      </c>
    </row>
    <row r="114" hidden="1">
      <c r="B114" s="14">
        <f>DATE(2026,1,8)</f>
        <v/>
      </c>
      <c r="C114" s="15">
        <f>C94</f>
        <v/>
      </c>
      <c r="D114" s="13">
        <f>$G$2</f>
        <v/>
      </c>
      <c r="E114" s="13">
        <f>IFERROR(_xlfn.XLOOKUP(D114,tblEmployees[EmployeeName],tblEmployees[HomeDepartment],""),"")</f>
        <v/>
      </c>
      <c r="F114" s="17" t="n"/>
      <c r="G114" s="17" t="n"/>
      <c r="H114" s="13">
        <f>IFERROR(INDEX(tblTasks[SuggestedCategory],MATCH(tblTime[[#This Row],[TaskName]],tblTasks[TaskName],0)),"")</f>
        <v/>
      </c>
      <c r="I114" s="17" t="n"/>
      <c r="J114" s="13">
        <f>IF(tblTime[[#This Row],[CategoryOverwrite]]="",tblTime[[#This Row],[SuggCategory]],tblTime[[#This Row],[CategoryOverwrite]])</f>
        <v/>
      </c>
      <c r="K114" s="17" t="n"/>
      <c r="L114" s="17" t="n"/>
      <c r="M114" s="13">
        <f>IF(COUNTA(tblTime[[#This Row],[TaskName]:[Entity]],tblTime[[#This Row],[FinalCategory]:[Hours]])=4,"FILLED","OPEN")</f>
        <v/>
      </c>
      <c r="N114" s="13">
        <f>IF(SUMIFS(tblTime[Hours],tblTime[Date],tblTime[[#This Row],[Date]]) &gt; 20, "⚠ Over 20 hours!", "")</f>
        <v/>
      </c>
    </row>
    <row r="115" hidden="1">
      <c r="B115" s="14">
        <f>DATE(2026,1,8)</f>
        <v/>
      </c>
      <c r="C115" s="15">
        <f>C95</f>
        <v/>
      </c>
      <c r="D115" s="13">
        <f>$G$2</f>
        <v/>
      </c>
      <c r="E115" s="13">
        <f>IFERROR(_xlfn.XLOOKUP(D115,tblEmployees[EmployeeName],tblEmployees[HomeDepartment],""),"")</f>
        <v/>
      </c>
      <c r="F115" s="17" t="n"/>
      <c r="G115" s="17" t="n"/>
      <c r="H115" s="13">
        <f>IFERROR(INDEX(tblTasks[SuggestedCategory],MATCH(tblTime[[#This Row],[TaskName]],tblTasks[TaskName],0)),"")</f>
        <v/>
      </c>
      <c r="I115" s="17" t="n"/>
      <c r="J115" s="13">
        <f>IF(tblTime[[#This Row],[CategoryOverwrite]]="",tblTime[[#This Row],[SuggCategory]],tblTime[[#This Row],[CategoryOverwrite]])</f>
        <v/>
      </c>
      <c r="K115" s="17" t="n"/>
      <c r="L115" s="17" t="n"/>
      <c r="M115" s="13">
        <f>IF(COUNTA(tblTime[[#This Row],[TaskName]:[Entity]],tblTime[[#This Row],[FinalCategory]:[Hours]])=4,"FILLED","OPEN")</f>
        <v/>
      </c>
      <c r="N115" s="13">
        <f>IF(SUMIFS(tblTime[Hours],tblTime[Date],tblTime[[#This Row],[Date]]) &gt; 20, "⚠ Over 20 hours!", "")</f>
        <v/>
      </c>
    </row>
    <row r="116" hidden="1">
      <c r="B116" s="14">
        <f>DATE(2026,1,8)</f>
        <v/>
      </c>
      <c r="C116" s="15">
        <f>C96</f>
        <v/>
      </c>
      <c r="D116" s="13">
        <f>$G$2</f>
        <v/>
      </c>
      <c r="E116" s="13">
        <f>IFERROR(_xlfn.XLOOKUP(D116,tblEmployees[EmployeeName],tblEmployees[HomeDepartment],""),"")</f>
        <v/>
      </c>
      <c r="F116" s="17" t="n"/>
      <c r="G116" s="17" t="n"/>
      <c r="H116" s="13">
        <f>IFERROR(INDEX(tblTasks[SuggestedCategory],MATCH(tblTime[[#This Row],[TaskName]],tblTasks[TaskName],0)),"")</f>
        <v/>
      </c>
      <c r="I116" s="17" t="n"/>
      <c r="J116" s="13">
        <f>IF(tblTime[[#This Row],[CategoryOverwrite]]="",tblTime[[#This Row],[SuggCategory]],tblTime[[#This Row],[CategoryOverwrite]])</f>
        <v/>
      </c>
      <c r="K116" s="17" t="n"/>
      <c r="L116" s="17" t="n"/>
      <c r="M116" s="13">
        <f>IF(COUNTA(tblTime[[#This Row],[TaskName]:[Entity]],tblTime[[#This Row],[FinalCategory]:[Hours]])=4,"FILLED","OPEN")</f>
        <v/>
      </c>
      <c r="N116" s="13">
        <f>IF(SUMIFS(tblTime[Hours],tblTime[Date],tblTime[[#This Row],[Date]]) &gt; 20, "⚠ Over 20 hours!", "")</f>
        <v/>
      </c>
    </row>
    <row r="117" hidden="1">
      <c r="B117" s="14">
        <f>DATE(2026,1,8)</f>
        <v/>
      </c>
      <c r="C117" s="15">
        <f>C97</f>
        <v/>
      </c>
      <c r="D117" s="13">
        <f>$G$2</f>
        <v/>
      </c>
      <c r="E117" s="13">
        <f>IFERROR(_xlfn.XLOOKUP(D117,tblEmployees[EmployeeName],tblEmployees[HomeDepartment],""),"")</f>
        <v/>
      </c>
      <c r="F117" s="17" t="n"/>
      <c r="G117" s="17" t="n"/>
      <c r="H117" s="13">
        <f>IFERROR(INDEX(tblTasks[SuggestedCategory],MATCH(tblTime[[#This Row],[TaskName]],tblTasks[TaskName],0)),"")</f>
        <v/>
      </c>
      <c r="I117" s="17" t="n"/>
      <c r="J117" s="13">
        <f>IF(tblTime[[#This Row],[CategoryOverwrite]]="",tblTime[[#This Row],[SuggCategory]],tblTime[[#This Row],[CategoryOverwrite]])</f>
        <v/>
      </c>
      <c r="K117" s="17" t="n"/>
      <c r="L117" s="17" t="n"/>
      <c r="M117" s="13">
        <f>IF(COUNTA(tblTime[[#This Row],[TaskName]:[Entity]],tblTime[[#This Row],[FinalCategory]:[Hours]])=4,"FILLED","OPEN")</f>
        <v/>
      </c>
      <c r="N117" s="13">
        <f>IF(SUMIFS(tblTime[Hours],tblTime[Date],tblTime[[#This Row],[Date]]) &gt; 20, "⚠ Over 20 hours!", "")</f>
        <v/>
      </c>
    </row>
    <row r="118" hidden="1">
      <c r="B118" s="14">
        <f>DATE(2026,1,8)</f>
        <v/>
      </c>
      <c r="C118" s="15">
        <f>C98</f>
        <v/>
      </c>
      <c r="D118" s="13">
        <f>$G$2</f>
        <v/>
      </c>
      <c r="E118" s="13">
        <f>IFERROR(_xlfn.XLOOKUP(D118,tblEmployees[EmployeeName],tblEmployees[HomeDepartment],""),"")</f>
        <v/>
      </c>
      <c r="F118" s="17" t="n"/>
      <c r="G118" s="17" t="n"/>
      <c r="H118" s="13">
        <f>IFERROR(INDEX(tblTasks[SuggestedCategory],MATCH(tblTime[[#This Row],[TaskName]],tblTasks[TaskName],0)),"")</f>
        <v/>
      </c>
      <c r="I118" s="17" t="n"/>
      <c r="J118" s="13">
        <f>IF(tblTime[[#This Row],[CategoryOverwrite]]="",tblTime[[#This Row],[SuggCategory]],tblTime[[#This Row],[CategoryOverwrite]])</f>
        <v/>
      </c>
      <c r="K118" s="17" t="n"/>
      <c r="L118" s="17" t="n"/>
      <c r="M118" s="13">
        <f>IF(COUNTA(tblTime[[#This Row],[TaskName]:[Entity]],tblTime[[#This Row],[FinalCategory]:[Hours]])=4,"FILLED","OPEN")</f>
        <v/>
      </c>
      <c r="N118" s="13">
        <f>IF(SUMIFS(tblTime[Hours],tblTime[Date],tblTime[[#This Row],[Date]]) &gt; 20, "⚠ Over 20 hours!", "")</f>
        <v/>
      </c>
    </row>
    <row r="119" hidden="1">
      <c r="B119" s="14">
        <f>DATE(2026,1,8)</f>
        <v/>
      </c>
      <c r="C119" s="15">
        <f>C99</f>
        <v/>
      </c>
      <c r="D119" s="13">
        <f>$G$2</f>
        <v/>
      </c>
      <c r="E119" s="13">
        <f>IFERROR(_xlfn.XLOOKUP(D119,tblEmployees[EmployeeName],tblEmployees[HomeDepartment],""),"")</f>
        <v/>
      </c>
      <c r="F119" s="17" t="n"/>
      <c r="G119" s="17" t="n"/>
      <c r="H119" s="13">
        <f>IFERROR(INDEX(tblTasks[SuggestedCategory],MATCH(tblTime[[#This Row],[TaskName]],tblTasks[TaskName],0)),"")</f>
        <v/>
      </c>
      <c r="I119" s="17" t="n"/>
      <c r="J119" s="13">
        <f>IF(tblTime[[#This Row],[CategoryOverwrite]]="",tblTime[[#This Row],[SuggCategory]],tblTime[[#This Row],[CategoryOverwrite]])</f>
        <v/>
      </c>
      <c r="K119" s="17" t="n"/>
      <c r="L119" s="17" t="n"/>
      <c r="M119" s="13">
        <f>IF(COUNTA(tblTime[[#This Row],[TaskName]:[Entity]],tblTime[[#This Row],[FinalCategory]:[Hours]])=4,"FILLED","OPEN")</f>
        <v/>
      </c>
      <c r="N119" s="13">
        <f>IF(SUMIFS(tblTime[Hours],tblTime[Date],tblTime[[#This Row],[Date]]) &gt; 20, "⚠ Over 20 hours!", "")</f>
        <v/>
      </c>
    </row>
    <row r="120" hidden="1">
      <c r="B120" s="14">
        <f>DATE(2026,1,8)</f>
        <v/>
      </c>
      <c r="C120" s="15">
        <f>C100</f>
        <v/>
      </c>
      <c r="D120" s="13">
        <f>$G$2</f>
        <v/>
      </c>
      <c r="E120" s="13">
        <f>IFERROR(_xlfn.XLOOKUP(D120,tblEmployees[EmployeeName],tblEmployees[HomeDepartment],""),"")</f>
        <v/>
      </c>
      <c r="F120" s="17" t="n"/>
      <c r="G120" s="17" t="n"/>
      <c r="H120" s="13">
        <f>IFERROR(INDEX(tblTasks[SuggestedCategory],MATCH(tblTime[[#This Row],[TaskName]],tblTasks[TaskName],0)),"")</f>
        <v/>
      </c>
      <c r="I120" s="17" t="n"/>
      <c r="J120" s="13">
        <f>IF(tblTime[[#This Row],[CategoryOverwrite]]="",tblTime[[#This Row],[SuggCategory]],tblTime[[#This Row],[CategoryOverwrite]])</f>
        <v/>
      </c>
      <c r="K120" s="17" t="n"/>
      <c r="L120" s="17" t="n"/>
      <c r="M120" s="13">
        <f>IF(COUNTA(tblTime[[#This Row],[TaskName]:[Entity]],tblTime[[#This Row],[FinalCategory]:[Hours]])=4,"FILLED","OPEN")</f>
        <v/>
      </c>
      <c r="N120" s="13">
        <f>IF(SUMIFS(tblTime[Hours],tblTime[Date],tblTime[[#This Row],[Date]]) &gt; 20, "⚠ Over 20 hours!", "")</f>
        <v/>
      </c>
    </row>
    <row r="121" hidden="1">
      <c r="B121" s="14">
        <f>DATE(2026,1,8)</f>
        <v/>
      </c>
      <c r="C121" s="15">
        <f>C101</f>
        <v/>
      </c>
      <c r="D121" s="13">
        <f>$G$2</f>
        <v/>
      </c>
      <c r="E121" s="13">
        <f>IFERROR(_xlfn.XLOOKUP(D121,tblEmployees[EmployeeName],tblEmployees[HomeDepartment],""),"")</f>
        <v/>
      </c>
      <c r="F121" s="17" t="n"/>
      <c r="G121" s="17" t="n"/>
      <c r="H121" s="13">
        <f>IFERROR(INDEX(tblTasks[SuggestedCategory],MATCH(tblTime[[#This Row],[TaskName]],tblTasks[TaskName],0)),"")</f>
        <v/>
      </c>
      <c r="I121" s="17" t="n"/>
      <c r="J121" s="13">
        <f>IF(tblTime[[#This Row],[CategoryOverwrite]]="",tblTime[[#This Row],[SuggCategory]],tblTime[[#This Row],[CategoryOverwrite]])</f>
        <v/>
      </c>
      <c r="K121" s="17" t="n"/>
      <c r="L121" s="17" t="n"/>
      <c r="M121" s="13">
        <f>IF(COUNTA(tblTime[[#This Row],[TaskName]:[Entity]],tblTime[[#This Row],[FinalCategory]:[Hours]])=4,"FILLED","OPEN")</f>
        <v/>
      </c>
      <c r="N121" s="13">
        <f>IF(SUMIFS(tblTime[Hours],tblTime[Date],tblTime[[#This Row],[Date]]) &gt; 20, "⚠ Over 20 hours!", "")</f>
        <v/>
      </c>
    </row>
    <row r="122" hidden="1">
      <c r="B122" s="14">
        <f>DATE(2026,1,8)</f>
        <v/>
      </c>
      <c r="C122" s="15">
        <f>C102</f>
        <v/>
      </c>
      <c r="D122" s="13">
        <f>$G$2</f>
        <v/>
      </c>
      <c r="E122" s="13">
        <f>IFERROR(_xlfn.XLOOKUP(D122,tblEmployees[EmployeeName],tblEmployees[HomeDepartment],""),"")</f>
        <v/>
      </c>
      <c r="F122" s="17" t="n"/>
      <c r="G122" s="17" t="n"/>
      <c r="H122" s="13">
        <f>IFERROR(INDEX(tblTasks[SuggestedCategory],MATCH(tblTime[[#This Row],[TaskName]],tblTasks[TaskName],0)),"")</f>
        <v/>
      </c>
      <c r="I122" s="17" t="n"/>
      <c r="J122" s="13">
        <f>IF(tblTime[[#This Row],[CategoryOverwrite]]="",tblTime[[#This Row],[SuggCategory]],tblTime[[#This Row],[CategoryOverwrite]])</f>
        <v/>
      </c>
      <c r="K122" s="17" t="n"/>
      <c r="L122" s="17" t="n"/>
      <c r="M122" s="13">
        <f>IF(COUNTA(tblTime[[#This Row],[TaskName]:[Entity]],tblTime[[#This Row],[FinalCategory]:[Hours]])=4,"FILLED","OPEN")</f>
        <v/>
      </c>
      <c r="N122" s="13">
        <f>IF(SUMIFS(tblTime[Hours],tblTime[Date],tblTime[[#This Row],[Date]]) &gt; 20, "⚠ Over 20 hours!", "")</f>
        <v/>
      </c>
    </row>
    <row r="123" hidden="1">
      <c r="B123" s="14">
        <f>DATE(2026,1,8)</f>
        <v/>
      </c>
      <c r="C123" s="15">
        <f>C103</f>
        <v/>
      </c>
      <c r="D123" s="13">
        <f>$G$2</f>
        <v/>
      </c>
      <c r="E123" s="13">
        <f>IFERROR(_xlfn.XLOOKUP(D123,tblEmployees[EmployeeName],tblEmployees[HomeDepartment],""),"")</f>
        <v/>
      </c>
      <c r="F123" s="17" t="n"/>
      <c r="G123" s="17" t="n"/>
      <c r="H123" s="13">
        <f>IFERROR(INDEX(tblTasks[SuggestedCategory],MATCH(tblTime[[#This Row],[TaskName]],tblTasks[TaskName],0)),"")</f>
        <v/>
      </c>
      <c r="I123" s="17" t="n"/>
      <c r="J123" s="13">
        <f>IF(tblTime[[#This Row],[CategoryOverwrite]]="",tblTime[[#This Row],[SuggCategory]],tblTime[[#This Row],[CategoryOverwrite]])</f>
        <v/>
      </c>
      <c r="K123" s="17" t="n"/>
      <c r="L123" s="17" t="n"/>
      <c r="M123" s="13">
        <f>IF(COUNTA(tblTime[[#This Row],[TaskName]:[Entity]],tblTime[[#This Row],[FinalCategory]:[Hours]])=4,"FILLED","OPEN")</f>
        <v/>
      </c>
      <c r="N123" s="13">
        <f>IF(SUMIFS(tblTime[Hours],tblTime[Date],tblTime[[#This Row],[Date]]) &gt; 20, "⚠ Over 20 hours!", "")</f>
        <v/>
      </c>
    </row>
    <row r="124" hidden="1">
      <c r="B124" s="14">
        <f>DATE(2026,1,8)</f>
        <v/>
      </c>
      <c r="C124" s="15">
        <f>C104</f>
        <v/>
      </c>
      <c r="D124" s="13">
        <f>$G$2</f>
        <v/>
      </c>
      <c r="E124" s="13">
        <f>IFERROR(_xlfn.XLOOKUP(D124,tblEmployees[EmployeeName],tblEmployees[HomeDepartment],""),"")</f>
        <v/>
      </c>
      <c r="F124" s="17" t="n"/>
      <c r="G124" s="17" t="n"/>
      <c r="H124" s="13">
        <f>IFERROR(INDEX(tblTasks[SuggestedCategory],MATCH(tblTime[[#This Row],[TaskName]],tblTasks[TaskName],0)),"")</f>
        <v/>
      </c>
      <c r="I124" s="17" t="n"/>
      <c r="J124" s="13">
        <f>IF(tblTime[[#This Row],[CategoryOverwrite]]="",tblTime[[#This Row],[SuggCategory]],tblTime[[#This Row],[CategoryOverwrite]])</f>
        <v/>
      </c>
      <c r="K124" s="17" t="n"/>
      <c r="L124" s="17" t="n"/>
      <c r="M124" s="13">
        <f>IF(COUNTA(tblTime[[#This Row],[TaskName]:[Entity]],tblTime[[#This Row],[FinalCategory]:[Hours]])=4,"FILLED","OPEN")</f>
        <v/>
      </c>
      <c r="N124" s="13">
        <f>IF(SUMIFS(tblTime[Hours],tblTime[Date],tblTime[[#This Row],[Date]]) &gt; 20, "⚠ Over 20 hours!", "")</f>
        <v/>
      </c>
    </row>
    <row r="125" hidden="1">
      <c r="B125" s="14">
        <f>DATE(2026,1,8)</f>
        <v/>
      </c>
      <c r="C125" s="15">
        <f>C105</f>
        <v/>
      </c>
      <c r="D125" s="13">
        <f>$G$2</f>
        <v/>
      </c>
      <c r="E125" s="13">
        <f>IFERROR(_xlfn.XLOOKUP(D125,tblEmployees[EmployeeName],tblEmployees[HomeDepartment],""),"")</f>
        <v/>
      </c>
      <c r="F125" s="17" t="n"/>
      <c r="G125" s="17" t="n"/>
      <c r="H125" s="13">
        <f>IFERROR(INDEX(tblTasks[SuggestedCategory],MATCH(tblTime[[#This Row],[TaskName]],tblTasks[TaskName],0)),"")</f>
        <v/>
      </c>
      <c r="I125" s="17" t="n"/>
      <c r="J125" s="13">
        <f>IF(tblTime[[#This Row],[CategoryOverwrite]]="",tblTime[[#This Row],[SuggCategory]],tblTime[[#This Row],[CategoryOverwrite]])</f>
        <v/>
      </c>
      <c r="K125" s="17" t="n"/>
      <c r="L125" s="17" t="n"/>
      <c r="M125" s="13">
        <f>IF(COUNTA(tblTime[[#This Row],[TaskName]:[Entity]],tblTime[[#This Row],[FinalCategory]:[Hours]])=4,"FILLED","OPEN")</f>
        <v/>
      </c>
      <c r="N125" s="13">
        <f>IF(SUMIFS(tblTime[Hours],tblTime[Date],tblTime[[#This Row],[Date]]) &gt; 20, "⚠ Over 20 hours!", "")</f>
        <v/>
      </c>
    </row>
    <row r="126" hidden="1">
      <c r="B126" s="14">
        <f>DATE(2026,1,8)</f>
        <v/>
      </c>
      <c r="C126" s="15">
        <f>C106</f>
        <v/>
      </c>
      <c r="D126" s="13">
        <f>$G$2</f>
        <v/>
      </c>
      <c r="E126" s="13">
        <f>IFERROR(_xlfn.XLOOKUP(D126,tblEmployees[EmployeeName],tblEmployees[HomeDepartment],""),"")</f>
        <v/>
      </c>
      <c r="F126" s="17" t="n"/>
      <c r="G126" s="17" t="n"/>
      <c r="H126" s="13">
        <f>IFERROR(INDEX(tblTasks[SuggestedCategory],MATCH(tblTime[[#This Row],[TaskName]],tblTasks[TaskName],0)),"")</f>
        <v/>
      </c>
      <c r="I126" s="17" t="n"/>
      <c r="J126" s="13">
        <f>IF(tblTime[[#This Row],[CategoryOverwrite]]="",tblTime[[#This Row],[SuggCategory]],tblTime[[#This Row],[CategoryOverwrite]])</f>
        <v/>
      </c>
      <c r="K126" s="17" t="n"/>
      <c r="L126" s="17" t="n"/>
      <c r="M126" s="13">
        <f>IF(COUNTA(tblTime[[#This Row],[TaskName]:[Entity]],tblTime[[#This Row],[FinalCategory]:[Hours]])=4,"FILLED","OPEN")</f>
        <v/>
      </c>
      <c r="N126" s="13">
        <f>IF(SUMIFS(tblTime[Hours],tblTime[Date],tblTime[[#This Row],[Date]]) &gt; 20, "⚠ Over 20 hours!", "")</f>
        <v/>
      </c>
    </row>
    <row r="127" hidden="1">
      <c r="B127" s="14">
        <f>DATE(2026,1,9)</f>
        <v/>
      </c>
      <c r="C127" s="15">
        <f>C107</f>
        <v/>
      </c>
      <c r="D127" s="13">
        <f>$G$2</f>
        <v/>
      </c>
      <c r="E127" s="13">
        <f>IFERROR(_xlfn.XLOOKUP(D127,tblEmployees[EmployeeName],tblEmployees[HomeDepartment],""),"")</f>
        <v/>
      </c>
      <c r="F127" s="17" t="n"/>
      <c r="G127" s="17" t="n"/>
      <c r="H127" s="13">
        <f>IFERROR(INDEX(tblTasks[SuggestedCategory],MATCH(tblTime[[#This Row],[TaskName]],tblTasks[TaskName],0)),"")</f>
        <v/>
      </c>
      <c r="I127" s="17" t="n"/>
      <c r="J127" s="13">
        <f>IF(tblTime[[#This Row],[CategoryOverwrite]]="",tblTime[[#This Row],[SuggCategory]],tblTime[[#This Row],[CategoryOverwrite]])</f>
        <v/>
      </c>
      <c r="K127" s="17" t="n"/>
      <c r="L127" s="17" t="n"/>
      <c r="M127" s="13">
        <f>IF(COUNTA(tblTime[[#This Row],[TaskName]:[Entity]],tblTime[[#This Row],[FinalCategory]:[Hours]])=4,"FILLED","OPEN")</f>
        <v/>
      </c>
      <c r="N127" s="13">
        <f>IF(SUMIFS(tblTime[Hours],tblTime[Date],tblTime[[#This Row],[Date]]) &gt; 20, "⚠ Over 20 hours!", "")</f>
        <v/>
      </c>
    </row>
    <row r="128" hidden="1">
      <c r="B128" s="14">
        <f>DATE(2026,1,9)</f>
        <v/>
      </c>
      <c r="C128" s="15">
        <f>C108</f>
        <v/>
      </c>
      <c r="D128" s="13">
        <f>$G$2</f>
        <v/>
      </c>
      <c r="E128" s="13">
        <f>IFERROR(_xlfn.XLOOKUP(D128,tblEmployees[EmployeeName],tblEmployees[HomeDepartment],""),"")</f>
        <v/>
      </c>
      <c r="F128" s="17" t="n"/>
      <c r="G128" s="17" t="n"/>
      <c r="H128" s="13">
        <f>IFERROR(INDEX(tblTasks[SuggestedCategory],MATCH(tblTime[[#This Row],[TaskName]],tblTasks[TaskName],0)),"")</f>
        <v/>
      </c>
      <c r="I128" s="17" t="n"/>
      <c r="J128" s="13">
        <f>IF(tblTime[[#This Row],[CategoryOverwrite]]="",tblTime[[#This Row],[SuggCategory]],tblTime[[#This Row],[CategoryOverwrite]])</f>
        <v/>
      </c>
      <c r="K128" s="17" t="n"/>
      <c r="L128" s="17" t="n"/>
      <c r="M128" s="13">
        <f>IF(COUNTA(tblTime[[#This Row],[TaskName]:[Entity]],tblTime[[#This Row],[FinalCategory]:[Hours]])=4,"FILLED","OPEN")</f>
        <v/>
      </c>
      <c r="N128" s="13">
        <f>IF(SUMIFS(tblTime[Hours],tblTime[Date],tblTime[[#This Row],[Date]]) &gt; 20, "⚠ Over 20 hours!", "")</f>
        <v/>
      </c>
    </row>
    <row r="129" hidden="1">
      <c r="B129" s="14">
        <f>DATE(2026,1,9)</f>
        <v/>
      </c>
      <c r="C129" s="15">
        <f>C109</f>
        <v/>
      </c>
      <c r="D129" s="13">
        <f>$G$2</f>
        <v/>
      </c>
      <c r="E129" s="13">
        <f>IFERROR(_xlfn.XLOOKUP(D129,tblEmployees[EmployeeName],tblEmployees[HomeDepartment],""),"")</f>
        <v/>
      </c>
      <c r="F129" s="17" t="n"/>
      <c r="G129" s="17" t="n"/>
      <c r="H129" s="13">
        <f>IFERROR(INDEX(tblTasks[SuggestedCategory],MATCH(tblTime[[#This Row],[TaskName]],tblTasks[TaskName],0)),"")</f>
        <v/>
      </c>
      <c r="I129" s="17" t="n"/>
      <c r="J129" s="13">
        <f>IF(tblTime[[#This Row],[CategoryOverwrite]]="",tblTime[[#This Row],[SuggCategory]],tblTime[[#This Row],[CategoryOverwrite]])</f>
        <v/>
      </c>
      <c r="K129" s="17" t="n"/>
      <c r="L129" s="17" t="n"/>
      <c r="M129" s="13">
        <f>IF(COUNTA(tblTime[[#This Row],[TaskName]:[Entity]],tblTime[[#This Row],[FinalCategory]:[Hours]])=4,"FILLED","OPEN")</f>
        <v/>
      </c>
      <c r="N129" s="13">
        <f>IF(SUMIFS(tblTime[Hours],tblTime[Date],tblTime[[#This Row],[Date]]) &gt; 20, "⚠ Over 20 hours!", "")</f>
        <v/>
      </c>
    </row>
    <row r="130" hidden="1">
      <c r="B130" s="14">
        <f>DATE(2026,1,9)</f>
        <v/>
      </c>
      <c r="C130" s="15">
        <f>C110</f>
        <v/>
      </c>
      <c r="D130" s="13">
        <f>$G$2</f>
        <v/>
      </c>
      <c r="E130" s="13">
        <f>IFERROR(_xlfn.XLOOKUP(D130,tblEmployees[EmployeeName],tblEmployees[HomeDepartment],""),"")</f>
        <v/>
      </c>
      <c r="F130" s="17" t="n"/>
      <c r="G130" s="17" t="n"/>
      <c r="H130" s="13">
        <f>IFERROR(INDEX(tblTasks[SuggestedCategory],MATCH(tblTime[[#This Row],[TaskName]],tblTasks[TaskName],0)),"")</f>
        <v/>
      </c>
      <c r="I130" s="17" t="n"/>
      <c r="J130" s="13">
        <f>IF(tblTime[[#This Row],[CategoryOverwrite]]="",tblTime[[#This Row],[SuggCategory]],tblTime[[#This Row],[CategoryOverwrite]])</f>
        <v/>
      </c>
      <c r="K130" s="17" t="n"/>
      <c r="L130" s="17" t="n"/>
      <c r="M130" s="13">
        <f>IF(COUNTA(tblTime[[#This Row],[TaskName]:[Entity]],tblTime[[#This Row],[FinalCategory]:[Hours]])=4,"FILLED","OPEN")</f>
        <v/>
      </c>
      <c r="N130" s="13">
        <f>IF(SUMIFS(tblTime[Hours],tblTime[Date],tblTime[[#This Row],[Date]]) &gt; 20, "⚠ Over 20 hours!", "")</f>
        <v/>
      </c>
    </row>
    <row r="131" hidden="1">
      <c r="B131" s="14">
        <f>DATE(2026,1,9)</f>
        <v/>
      </c>
      <c r="C131" s="15">
        <f>C111</f>
        <v/>
      </c>
      <c r="D131" s="13">
        <f>$G$2</f>
        <v/>
      </c>
      <c r="E131" s="13">
        <f>IFERROR(_xlfn.XLOOKUP(D131,tblEmployees[EmployeeName],tblEmployees[HomeDepartment],""),"")</f>
        <v/>
      </c>
      <c r="F131" s="17" t="n"/>
      <c r="G131" s="17" t="n"/>
      <c r="H131" s="13">
        <f>IFERROR(INDEX(tblTasks[SuggestedCategory],MATCH(tblTime[[#This Row],[TaskName]],tblTasks[TaskName],0)),"")</f>
        <v/>
      </c>
      <c r="I131" s="17" t="n"/>
      <c r="J131" s="13">
        <f>IF(tblTime[[#This Row],[CategoryOverwrite]]="",tblTime[[#This Row],[SuggCategory]],tblTime[[#This Row],[CategoryOverwrite]])</f>
        <v/>
      </c>
      <c r="K131" s="17" t="n"/>
      <c r="L131" s="17" t="n"/>
      <c r="M131" s="13">
        <f>IF(COUNTA(tblTime[[#This Row],[TaskName]:[Entity]],tblTime[[#This Row],[FinalCategory]:[Hours]])=4,"FILLED","OPEN")</f>
        <v/>
      </c>
      <c r="N131" s="13">
        <f>IF(SUMIFS(tblTime[Hours],tblTime[Date],tblTime[[#This Row],[Date]]) &gt; 20, "⚠ Over 20 hours!", "")</f>
        <v/>
      </c>
    </row>
    <row r="132" hidden="1">
      <c r="B132" s="14">
        <f>DATE(2026,1,9)</f>
        <v/>
      </c>
      <c r="C132" s="15">
        <f>C112</f>
        <v/>
      </c>
      <c r="D132" s="13">
        <f>$G$2</f>
        <v/>
      </c>
      <c r="E132" s="13">
        <f>IFERROR(_xlfn.XLOOKUP(D132,tblEmployees[EmployeeName],tblEmployees[HomeDepartment],""),"")</f>
        <v/>
      </c>
      <c r="F132" s="17" t="n"/>
      <c r="G132" s="17" t="n"/>
      <c r="H132" s="13">
        <f>IFERROR(INDEX(tblTasks[SuggestedCategory],MATCH(tblTime[[#This Row],[TaskName]],tblTasks[TaskName],0)),"")</f>
        <v/>
      </c>
      <c r="I132" s="17" t="n"/>
      <c r="J132" s="13">
        <f>IF(tblTime[[#This Row],[CategoryOverwrite]]="",tblTime[[#This Row],[SuggCategory]],tblTime[[#This Row],[CategoryOverwrite]])</f>
        <v/>
      </c>
      <c r="K132" s="17" t="n"/>
      <c r="L132" s="17" t="n"/>
      <c r="M132" s="13">
        <f>IF(COUNTA(tblTime[[#This Row],[TaskName]:[Entity]],tblTime[[#This Row],[FinalCategory]:[Hours]])=4,"FILLED","OPEN")</f>
        <v/>
      </c>
      <c r="N132" s="13">
        <f>IF(SUMIFS(tblTime[Hours],tblTime[Date],tblTime[[#This Row],[Date]]) &gt; 20, "⚠ Over 20 hours!", "")</f>
        <v/>
      </c>
    </row>
    <row r="133" hidden="1">
      <c r="B133" s="14">
        <f>DATE(2026,1,9)</f>
        <v/>
      </c>
      <c r="C133" s="15">
        <f>C113</f>
        <v/>
      </c>
      <c r="D133" s="13">
        <f>$G$2</f>
        <v/>
      </c>
      <c r="E133" s="13">
        <f>IFERROR(_xlfn.XLOOKUP(D133,tblEmployees[EmployeeName],tblEmployees[HomeDepartment],""),"")</f>
        <v/>
      </c>
      <c r="F133" s="17" t="n"/>
      <c r="G133" s="17" t="n"/>
      <c r="H133" s="13">
        <f>IFERROR(INDEX(tblTasks[SuggestedCategory],MATCH(tblTime[[#This Row],[TaskName]],tblTasks[TaskName],0)),"")</f>
        <v/>
      </c>
      <c r="I133" s="17" t="n"/>
      <c r="J133" s="13">
        <f>IF(tblTime[[#This Row],[CategoryOverwrite]]="",tblTime[[#This Row],[SuggCategory]],tblTime[[#This Row],[CategoryOverwrite]])</f>
        <v/>
      </c>
      <c r="K133" s="17" t="n"/>
      <c r="L133" s="17" t="n"/>
      <c r="M133" s="13">
        <f>IF(COUNTA(tblTime[[#This Row],[TaskName]:[Entity]],tblTime[[#This Row],[FinalCategory]:[Hours]])=4,"FILLED","OPEN")</f>
        <v/>
      </c>
      <c r="N133" s="13">
        <f>IF(SUMIFS(tblTime[Hours],tblTime[Date],tblTime[[#This Row],[Date]]) &gt; 20, "⚠ Over 20 hours!", "")</f>
        <v/>
      </c>
    </row>
    <row r="134" hidden="1">
      <c r="B134" s="14">
        <f>DATE(2026,1,9)</f>
        <v/>
      </c>
      <c r="C134" s="15">
        <f>C114</f>
        <v/>
      </c>
      <c r="D134" s="13">
        <f>$G$2</f>
        <v/>
      </c>
      <c r="E134" s="13">
        <f>IFERROR(_xlfn.XLOOKUP(D134,tblEmployees[EmployeeName],tblEmployees[HomeDepartment],""),"")</f>
        <v/>
      </c>
      <c r="F134" s="17" t="n"/>
      <c r="G134" s="17" t="n"/>
      <c r="H134" s="13">
        <f>IFERROR(INDEX(tblTasks[SuggestedCategory],MATCH(tblTime[[#This Row],[TaskName]],tblTasks[TaskName],0)),"")</f>
        <v/>
      </c>
      <c r="I134" s="17" t="n"/>
      <c r="J134" s="13">
        <f>IF(tblTime[[#This Row],[CategoryOverwrite]]="",tblTime[[#This Row],[SuggCategory]],tblTime[[#This Row],[CategoryOverwrite]])</f>
        <v/>
      </c>
      <c r="K134" s="17" t="n"/>
      <c r="L134" s="17" t="n"/>
      <c r="M134" s="13">
        <f>IF(COUNTA(tblTime[[#This Row],[TaskName]:[Entity]],tblTime[[#This Row],[FinalCategory]:[Hours]])=4,"FILLED","OPEN")</f>
        <v/>
      </c>
      <c r="N134" s="13">
        <f>IF(SUMIFS(tblTime[Hours],tblTime[Date],tblTime[[#This Row],[Date]]) &gt; 20, "⚠ Over 20 hours!", "")</f>
        <v/>
      </c>
    </row>
    <row r="135" hidden="1">
      <c r="B135" s="14">
        <f>DATE(2026,1,9)</f>
        <v/>
      </c>
      <c r="C135" s="15">
        <f>C115</f>
        <v/>
      </c>
      <c r="D135" s="13">
        <f>$G$2</f>
        <v/>
      </c>
      <c r="E135" s="13">
        <f>IFERROR(_xlfn.XLOOKUP(D135,tblEmployees[EmployeeName],tblEmployees[HomeDepartment],""),"")</f>
        <v/>
      </c>
      <c r="F135" s="17" t="n"/>
      <c r="G135" s="17" t="n"/>
      <c r="H135" s="13">
        <f>IFERROR(INDEX(tblTasks[SuggestedCategory],MATCH(tblTime[[#This Row],[TaskName]],tblTasks[TaskName],0)),"")</f>
        <v/>
      </c>
      <c r="I135" s="17" t="n"/>
      <c r="J135" s="13">
        <f>IF(tblTime[[#This Row],[CategoryOverwrite]]="",tblTime[[#This Row],[SuggCategory]],tblTime[[#This Row],[CategoryOverwrite]])</f>
        <v/>
      </c>
      <c r="K135" s="17" t="n"/>
      <c r="L135" s="17" t="n"/>
      <c r="M135" s="13">
        <f>IF(COUNTA(tblTime[[#This Row],[TaskName]:[Entity]],tblTime[[#This Row],[FinalCategory]:[Hours]])=4,"FILLED","OPEN")</f>
        <v/>
      </c>
      <c r="N135" s="13">
        <f>IF(SUMIFS(tblTime[Hours],tblTime[Date],tblTime[[#This Row],[Date]]) &gt; 20, "⚠ Over 20 hours!", "")</f>
        <v/>
      </c>
    </row>
    <row r="136" hidden="1">
      <c r="B136" s="14">
        <f>DATE(2026,1,9)</f>
        <v/>
      </c>
      <c r="C136" s="15">
        <f>C116</f>
        <v/>
      </c>
      <c r="D136" s="13">
        <f>$G$2</f>
        <v/>
      </c>
      <c r="E136" s="13">
        <f>IFERROR(_xlfn.XLOOKUP(D136,tblEmployees[EmployeeName],tblEmployees[HomeDepartment],""),"")</f>
        <v/>
      </c>
      <c r="F136" s="17" t="n"/>
      <c r="G136" s="17" t="n"/>
      <c r="H136" s="13">
        <f>IFERROR(INDEX(tblTasks[SuggestedCategory],MATCH(tblTime[[#This Row],[TaskName]],tblTasks[TaskName],0)),"")</f>
        <v/>
      </c>
      <c r="I136" s="17" t="n"/>
      <c r="J136" s="13">
        <f>IF(tblTime[[#This Row],[CategoryOverwrite]]="",tblTime[[#This Row],[SuggCategory]],tblTime[[#This Row],[CategoryOverwrite]])</f>
        <v/>
      </c>
      <c r="K136" s="17" t="n"/>
      <c r="L136" s="17" t="n"/>
      <c r="M136" s="13">
        <f>IF(COUNTA(tblTime[[#This Row],[TaskName]:[Entity]],tblTime[[#This Row],[FinalCategory]:[Hours]])=4,"FILLED","OPEN")</f>
        <v/>
      </c>
      <c r="N136" s="13">
        <f>IF(SUMIFS(tblTime[Hours],tblTime[Date],tblTime[[#This Row],[Date]]) &gt; 20, "⚠ Over 20 hours!", "")</f>
        <v/>
      </c>
    </row>
    <row r="137" hidden="1">
      <c r="B137" s="14">
        <f>DATE(2026,1,9)</f>
        <v/>
      </c>
      <c r="C137" s="15">
        <f>C117</f>
        <v/>
      </c>
      <c r="D137" s="13">
        <f>$G$2</f>
        <v/>
      </c>
      <c r="E137" s="13">
        <f>IFERROR(_xlfn.XLOOKUP(D137,tblEmployees[EmployeeName],tblEmployees[HomeDepartment],""),"")</f>
        <v/>
      </c>
      <c r="F137" s="17" t="n"/>
      <c r="G137" s="17" t="n"/>
      <c r="H137" s="13">
        <f>IFERROR(INDEX(tblTasks[SuggestedCategory],MATCH(tblTime[[#This Row],[TaskName]],tblTasks[TaskName],0)),"")</f>
        <v/>
      </c>
      <c r="I137" s="17" t="n"/>
      <c r="J137" s="13">
        <f>IF(tblTime[[#This Row],[CategoryOverwrite]]="",tblTime[[#This Row],[SuggCategory]],tblTime[[#This Row],[CategoryOverwrite]])</f>
        <v/>
      </c>
      <c r="K137" s="17" t="n"/>
      <c r="L137" s="17" t="n"/>
      <c r="M137" s="13">
        <f>IF(COUNTA(tblTime[[#This Row],[TaskName]:[Entity]],tblTime[[#This Row],[FinalCategory]:[Hours]])=4,"FILLED","OPEN")</f>
        <v/>
      </c>
      <c r="N137" s="13">
        <f>IF(SUMIFS(tblTime[Hours],tblTime[Date],tblTime[[#This Row],[Date]]) &gt; 20, "⚠ Over 20 hours!", "")</f>
        <v/>
      </c>
    </row>
    <row r="138" hidden="1">
      <c r="B138" s="14">
        <f>DATE(2026,1,9)</f>
        <v/>
      </c>
      <c r="C138" s="15">
        <f>C118</f>
        <v/>
      </c>
      <c r="D138" s="13">
        <f>$G$2</f>
        <v/>
      </c>
      <c r="E138" s="13">
        <f>IFERROR(_xlfn.XLOOKUP(D138,tblEmployees[EmployeeName],tblEmployees[HomeDepartment],""),"")</f>
        <v/>
      </c>
      <c r="F138" s="17" t="n"/>
      <c r="G138" s="17" t="n"/>
      <c r="H138" s="13">
        <f>IFERROR(INDEX(tblTasks[SuggestedCategory],MATCH(tblTime[[#This Row],[TaskName]],tblTasks[TaskName],0)),"")</f>
        <v/>
      </c>
      <c r="I138" s="17" t="n"/>
      <c r="J138" s="13">
        <f>IF(tblTime[[#This Row],[CategoryOverwrite]]="",tblTime[[#This Row],[SuggCategory]],tblTime[[#This Row],[CategoryOverwrite]])</f>
        <v/>
      </c>
      <c r="K138" s="17" t="n"/>
      <c r="L138" s="17" t="n"/>
      <c r="M138" s="13">
        <f>IF(COUNTA(tblTime[[#This Row],[TaskName]:[Entity]],tblTime[[#This Row],[FinalCategory]:[Hours]])=4,"FILLED","OPEN")</f>
        <v/>
      </c>
      <c r="N138" s="13">
        <f>IF(SUMIFS(tblTime[Hours],tblTime[Date],tblTime[[#This Row],[Date]]) &gt; 20, "⚠ Over 20 hours!", "")</f>
        <v/>
      </c>
    </row>
    <row r="139" hidden="1">
      <c r="B139" s="14">
        <f>DATE(2026,1,9)</f>
        <v/>
      </c>
      <c r="C139" s="15">
        <f>C119</f>
        <v/>
      </c>
      <c r="D139" s="13">
        <f>$G$2</f>
        <v/>
      </c>
      <c r="E139" s="13">
        <f>IFERROR(_xlfn.XLOOKUP(D139,tblEmployees[EmployeeName],tblEmployees[HomeDepartment],""),"")</f>
        <v/>
      </c>
      <c r="F139" s="17" t="n"/>
      <c r="G139" s="17" t="n"/>
      <c r="H139" s="13">
        <f>IFERROR(INDEX(tblTasks[SuggestedCategory],MATCH(tblTime[[#This Row],[TaskName]],tblTasks[TaskName],0)),"")</f>
        <v/>
      </c>
      <c r="I139" s="17" t="n"/>
      <c r="J139" s="13">
        <f>IF(tblTime[[#This Row],[CategoryOverwrite]]="",tblTime[[#This Row],[SuggCategory]],tblTime[[#This Row],[CategoryOverwrite]])</f>
        <v/>
      </c>
      <c r="K139" s="17" t="n"/>
      <c r="L139" s="17" t="n"/>
      <c r="M139" s="13">
        <f>IF(COUNTA(tblTime[[#This Row],[TaskName]:[Entity]],tblTime[[#This Row],[FinalCategory]:[Hours]])=4,"FILLED","OPEN")</f>
        <v/>
      </c>
      <c r="N139" s="13">
        <f>IF(SUMIFS(tblTime[Hours],tblTime[Date],tblTime[[#This Row],[Date]]) &gt; 20, "⚠ Over 20 hours!", "")</f>
        <v/>
      </c>
    </row>
    <row r="140" hidden="1">
      <c r="B140" s="14">
        <f>DATE(2026,1,9)</f>
        <v/>
      </c>
      <c r="C140" s="15">
        <f>C120</f>
        <v/>
      </c>
      <c r="D140" s="13">
        <f>$G$2</f>
        <v/>
      </c>
      <c r="E140" s="13">
        <f>IFERROR(_xlfn.XLOOKUP(D140,tblEmployees[EmployeeName],tblEmployees[HomeDepartment],""),"")</f>
        <v/>
      </c>
      <c r="F140" s="17" t="n"/>
      <c r="G140" s="17" t="n"/>
      <c r="H140" s="13">
        <f>IFERROR(INDEX(tblTasks[SuggestedCategory],MATCH(tblTime[[#This Row],[TaskName]],tblTasks[TaskName],0)),"")</f>
        <v/>
      </c>
      <c r="I140" s="17" t="n"/>
      <c r="J140" s="13">
        <f>IF(tblTime[[#This Row],[CategoryOverwrite]]="",tblTime[[#This Row],[SuggCategory]],tblTime[[#This Row],[CategoryOverwrite]])</f>
        <v/>
      </c>
      <c r="K140" s="17" t="n"/>
      <c r="L140" s="17" t="n"/>
      <c r="M140" s="13">
        <f>IF(COUNTA(tblTime[[#This Row],[TaskName]:[Entity]],tblTime[[#This Row],[FinalCategory]:[Hours]])=4,"FILLED","OPEN")</f>
        <v/>
      </c>
      <c r="N140" s="13">
        <f>IF(SUMIFS(tblTime[Hours],tblTime[Date],tblTime[[#This Row],[Date]]) &gt; 20, "⚠ Over 20 hours!", "")</f>
        <v/>
      </c>
    </row>
    <row r="141" hidden="1">
      <c r="B141" s="14">
        <f>DATE(2026,1,9)</f>
        <v/>
      </c>
      <c r="C141" s="15">
        <f>C121</f>
        <v/>
      </c>
      <c r="D141" s="13">
        <f>$G$2</f>
        <v/>
      </c>
      <c r="E141" s="13">
        <f>IFERROR(_xlfn.XLOOKUP(D141,tblEmployees[EmployeeName],tblEmployees[HomeDepartment],""),"")</f>
        <v/>
      </c>
      <c r="F141" s="17" t="n"/>
      <c r="G141" s="17" t="n"/>
      <c r="H141" s="13">
        <f>IFERROR(INDEX(tblTasks[SuggestedCategory],MATCH(tblTime[[#This Row],[TaskName]],tblTasks[TaskName],0)),"")</f>
        <v/>
      </c>
      <c r="I141" s="17" t="n"/>
      <c r="J141" s="13">
        <f>IF(tblTime[[#This Row],[CategoryOverwrite]]="",tblTime[[#This Row],[SuggCategory]],tblTime[[#This Row],[CategoryOverwrite]])</f>
        <v/>
      </c>
      <c r="K141" s="17" t="n"/>
      <c r="L141" s="17" t="n"/>
      <c r="M141" s="13">
        <f>IF(COUNTA(tblTime[[#This Row],[TaskName]:[Entity]],tblTime[[#This Row],[FinalCategory]:[Hours]])=4,"FILLED","OPEN")</f>
        <v/>
      </c>
      <c r="N141" s="13">
        <f>IF(SUMIFS(tblTime[Hours],tblTime[Date],tblTime[[#This Row],[Date]]) &gt; 20, "⚠ Over 20 hours!", "")</f>
        <v/>
      </c>
    </row>
    <row r="142" hidden="1">
      <c r="B142" s="14">
        <f>DATE(2026,1,9)</f>
        <v/>
      </c>
      <c r="C142" s="15">
        <f>C122</f>
        <v/>
      </c>
      <c r="D142" s="13">
        <f>$G$2</f>
        <v/>
      </c>
      <c r="E142" s="13">
        <f>IFERROR(_xlfn.XLOOKUP(D142,tblEmployees[EmployeeName],tblEmployees[HomeDepartment],""),"")</f>
        <v/>
      </c>
      <c r="F142" s="17" t="n"/>
      <c r="G142" s="17" t="n"/>
      <c r="H142" s="13">
        <f>IFERROR(INDEX(tblTasks[SuggestedCategory],MATCH(tblTime[[#This Row],[TaskName]],tblTasks[TaskName],0)),"")</f>
        <v/>
      </c>
      <c r="I142" s="17" t="n"/>
      <c r="J142" s="13">
        <f>IF(tblTime[[#This Row],[CategoryOverwrite]]="",tblTime[[#This Row],[SuggCategory]],tblTime[[#This Row],[CategoryOverwrite]])</f>
        <v/>
      </c>
      <c r="K142" s="17" t="n"/>
      <c r="L142" s="17" t="n"/>
      <c r="M142" s="13">
        <f>IF(COUNTA(tblTime[[#This Row],[TaskName]:[Entity]],tblTime[[#This Row],[FinalCategory]:[Hours]])=4,"FILLED","OPEN")</f>
        <v/>
      </c>
      <c r="N142" s="13">
        <f>IF(SUMIFS(tblTime[Hours],tblTime[Date],tblTime[[#This Row],[Date]]) &gt; 20, "⚠ Over 20 hours!", "")</f>
        <v/>
      </c>
    </row>
    <row r="143" hidden="1">
      <c r="B143" s="14">
        <f>DATE(2026,1,9)</f>
        <v/>
      </c>
      <c r="C143" s="15">
        <f>C123</f>
        <v/>
      </c>
      <c r="D143" s="13">
        <f>$G$2</f>
        <v/>
      </c>
      <c r="E143" s="13">
        <f>IFERROR(_xlfn.XLOOKUP(D143,tblEmployees[EmployeeName],tblEmployees[HomeDepartment],""),"")</f>
        <v/>
      </c>
      <c r="F143" s="17" t="n"/>
      <c r="G143" s="17" t="n"/>
      <c r="H143" s="13">
        <f>IFERROR(INDEX(tblTasks[SuggestedCategory],MATCH(tblTime[[#This Row],[TaskName]],tblTasks[TaskName],0)),"")</f>
        <v/>
      </c>
      <c r="I143" s="17" t="n"/>
      <c r="J143" s="13">
        <f>IF(tblTime[[#This Row],[CategoryOverwrite]]="",tblTime[[#This Row],[SuggCategory]],tblTime[[#This Row],[CategoryOverwrite]])</f>
        <v/>
      </c>
      <c r="K143" s="17" t="n"/>
      <c r="L143" s="17" t="n"/>
      <c r="M143" s="13">
        <f>IF(COUNTA(tblTime[[#This Row],[TaskName]:[Entity]],tblTime[[#This Row],[FinalCategory]:[Hours]])=4,"FILLED","OPEN")</f>
        <v/>
      </c>
      <c r="N143" s="13">
        <f>IF(SUMIFS(tblTime[Hours],tblTime[Date],tblTime[[#This Row],[Date]]) &gt; 20, "⚠ Over 20 hours!", "")</f>
        <v/>
      </c>
    </row>
    <row r="144" hidden="1">
      <c r="B144" s="14">
        <f>DATE(2026,1,9)</f>
        <v/>
      </c>
      <c r="C144" s="15">
        <f>C124</f>
        <v/>
      </c>
      <c r="D144" s="13">
        <f>$G$2</f>
        <v/>
      </c>
      <c r="E144" s="13">
        <f>IFERROR(_xlfn.XLOOKUP(D144,tblEmployees[EmployeeName],tblEmployees[HomeDepartment],""),"")</f>
        <v/>
      </c>
      <c r="F144" s="17" t="n"/>
      <c r="G144" s="17" t="n"/>
      <c r="H144" s="13">
        <f>IFERROR(INDEX(tblTasks[SuggestedCategory],MATCH(tblTime[[#This Row],[TaskName]],tblTasks[TaskName],0)),"")</f>
        <v/>
      </c>
      <c r="I144" s="17" t="n"/>
      <c r="J144" s="13">
        <f>IF(tblTime[[#This Row],[CategoryOverwrite]]="",tblTime[[#This Row],[SuggCategory]],tblTime[[#This Row],[CategoryOverwrite]])</f>
        <v/>
      </c>
      <c r="K144" s="17" t="n"/>
      <c r="L144" s="17" t="n"/>
      <c r="M144" s="13">
        <f>IF(COUNTA(tblTime[[#This Row],[TaskName]:[Entity]],tblTime[[#This Row],[FinalCategory]:[Hours]])=4,"FILLED","OPEN")</f>
        <v/>
      </c>
      <c r="N144" s="13">
        <f>IF(SUMIFS(tblTime[Hours],tblTime[Date],tblTime[[#This Row],[Date]]) &gt; 20, "⚠ Over 20 hours!", "")</f>
        <v/>
      </c>
    </row>
    <row r="145" hidden="1">
      <c r="B145" s="14">
        <f>DATE(2026,1,9)</f>
        <v/>
      </c>
      <c r="C145" s="15">
        <f>C125</f>
        <v/>
      </c>
      <c r="D145" s="13">
        <f>$G$2</f>
        <v/>
      </c>
      <c r="E145" s="13">
        <f>IFERROR(_xlfn.XLOOKUP(D145,tblEmployees[EmployeeName],tblEmployees[HomeDepartment],""),"")</f>
        <v/>
      </c>
      <c r="F145" s="17" t="n"/>
      <c r="G145" s="17" t="n"/>
      <c r="H145" s="13">
        <f>IFERROR(INDEX(tblTasks[SuggestedCategory],MATCH(tblTime[[#This Row],[TaskName]],tblTasks[TaskName],0)),"")</f>
        <v/>
      </c>
      <c r="I145" s="17" t="n"/>
      <c r="J145" s="13">
        <f>IF(tblTime[[#This Row],[CategoryOverwrite]]="",tblTime[[#This Row],[SuggCategory]],tblTime[[#This Row],[CategoryOverwrite]])</f>
        <v/>
      </c>
      <c r="K145" s="17" t="n"/>
      <c r="L145" s="17" t="n"/>
      <c r="M145" s="13">
        <f>IF(COUNTA(tblTime[[#This Row],[TaskName]:[Entity]],tblTime[[#This Row],[FinalCategory]:[Hours]])=4,"FILLED","OPEN")</f>
        <v/>
      </c>
      <c r="N145" s="13">
        <f>IF(SUMIFS(tblTime[Hours],tblTime[Date],tblTime[[#This Row],[Date]]) &gt; 20, "⚠ Over 20 hours!", "")</f>
        <v/>
      </c>
    </row>
    <row r="146" hidden="1">
      <c r="B146" s="14">
        <f>DATE(2026,1,9)</f>
        <v/>
      </c>
      <c r="C146" s="15">
        <f>C126</f>
        <v/>
      </c>
      <c r="D146" s="13">
        <f>$G$2</f>
        <v/>
      </c>
      <c r="E146" s="13">
        <f>IFERROR(_xlfn.XLOOKUP(D146,tblEmployees[EmployeeName],tblEmployees[HomeDepartment],""),"")</f>
        <v/>
      </c>
      <c r="F146" s="17" t="n"/>
      <c r="G146" s="17" t="n"/>
      <c r="H146" s="13">
        <f>IFERROR(INDEX(tblTasks[SuggestedCategory],MATCH(tblTime[[#This Row],[TaskName]],tblTasks[TaskName],0)),"")</f>
        <v/>
      </c>
      <c r="I146" s="17" t="n"/>
      <c r="J146" s="13">
        <f>IF(tblTime[[#This Row],[CategoryOverwrite]]="",tblTime[[#This Row],[SuggCategory]],tblTime[[#This Row],[CategoryOverwrite]])</f>
        <v/>
      </c>
      <c r="K146" s="17" t="n"/>
      <c r="L146" s="17" t="n"/>
      <c r="M146" s="13">
        <f>IF(COUNTA(tblTime[[#This Row],[TaskName]:[Entity]],tblTime[[#This Row],[FinalCategory]:[Hours]])=4,"FILLED","OPEN")</f>
        <v/>
      </c>
      <c r="N146" s="13">
        <f>IF(SUMIFS(tblTime[Hours],tblTime[Date],tblTime[[#This Row],[Date]]) &gt; 20, "⚠ Over 20 hours!", "")</f>
        <v/>
      </c>
    </row>
    <row r="147" hidden="1">
      <c r="B147" s="14">
        <f>7+B47</f>
        <v/>
      </c>
      <c r="C147" s="15">
        <f>C127</f>
        <v/>
      </c>
      <c r="D147" s="13">
        <f>$G$2</f>
        <v/>
      </c>
      <c r="E147" s="13">
        <f>IFERROR(_xlfn.XLOOKUP(D147,tblEmployees[EmployeeName],tblEmployees[HomeDepartment],""),"")</f>
        <v/>
      </c>
      <c r="F147" s="17" t="n"/>
      <c r="G147" s="17" t="n"/>
      <c r="H147" s="13">
        <f>IFERROR(INDEX(tblTasks[SuggestedCategory],MATCH(tblTime[[#This Row],[TaskName]],tblTasks[TaskName],0)),"")</f>
        <v/>
      </c>
      <c r="I147" s="17" t="n"/>
      <c r="J147" s="13">
        <f>IF(tblTime[[#This Row],[CategoryOverwrite]]="",tblTime[[#This Row],[SuggCategory]],tblTime[[#This Row],[CategoryOverwrite]])</f>
        <v/>
      </c>
      <c r="K147" s="17" t="n"/>
      <c r="L147" s="17" t="n"/>
      <c r="M147" s="13">
        <f>IF(COUNTA(tblTime[[#This Row],[TaskName]:[Entity]],tblTime[[#This Row],[FinalCategory]:[Hours]])=4,"FILLED","OPEN")</f>
        <v/>
      </c>
      <c r="N147" s="13">
        <f>IF(SUMIFS(tblTime[Hours],tblTime[Date],tblTime[[#This Row],[Date]]) &gt; 20, "⚠ Over 20 hours!", "")</f>
        <v/>
      </c>
    </row>
    <row r="148" hidden="1">
      <c r="B148" s="14">
        <f>7+B48</f>
        <v/>
      </c>
      <c r="C148" s="15">
        <f>C128</f>
        <v/>
      </c>
      <c r="D148" s="13">
        <f>$G$2</f>
        <v/>
      </c>
      <c r="E148" s="13">
        <f>IFERROR(_xlfn.XLOOKUP(D148,tblEmployees[EmployeeName],tblEmployees[HomeDepartment],""),"")</f>
        <v/>
      </c>
      <c r="F148" s="17" t="n"/>
      <c r="G148" s="17" t="n"/>
      <c r="H148" s="13">
        <f>IFERROR(INDEX(tblTasks[SuggestedCategory],MATCH(tblTime[[#This Row],[TaskName]],tblTasks[TaskName],0)),"")</f>
        <v/>
      </c>
      <c r="I148" s="17" t="n"/>
      <c r="J148" s="13">
        <f>IF(tblTime[[#This Row],[CategoryOverwrite]]="",tblTime[[#This Row],[SuggCategory]],tblTime[[#This Row],[CategoryOverwrite]])</f>
        <v/>
      </c>
      <c r="K148" s="17" t="n"/>
      <c r="L148" s="17" t="n"/>
      <c r="M148" s="13">
        <f>IF(COUNTA(tblTime[[#This Row],[TaskName]:[Entity]],tblTime[[#This Row],[FinalCategory]:[Hours]])=4,"FILLED","OPEN")</f>
        <v/>
      </c>
      <c r="N148" s="13">
        <f>IF(SUMIFS(tblTime[Hours],tblTime[Date],tblTime[[#This Row],[Date]]) &gt; 20, "⚠ Over 20 hours!", "")</f>
        <v/>
      </c>
    </row>
    <row r="149" hidden="1">
      <c r="B149" s="14">
        <f>7+B49</f>
        <v/>
      </c>
      <c r="C149" s="15">
        <f>C129</f>
        <v/>
      </c>
      <c r="D149" s="13">
        <f>$G$2</f>
        <v/>
      </c>
      <c r="E149" s="13">
        <f>IFERROR(_xlfn.XLOOKUP(D149,tblEmployees[EmployeeName],tblEmployees[HomeDepartment],""),"")</f>
        <v/>
      </c>
      <c r="F149" s="17" t="n"/>
      <c r="G149" s="17" t="n"/>
      <c r="H149" s="13">
        <f>IFERROR(INDEX(tblTasks[SuggestedCategory],MATCH(tblTime[[#This Row],[TaskName]],tblTasks[TaskName],0)),"")</f>
        <v/>
      </c>
      <c r="I149" s="17" t="n"/>
      <c r="J149" s="13">
        <f>IF(tblTime[[#This Row],[CategoryOverwrite]]="",tblTime[[#This Row],[SuggCategory]],tblTime[[#This Row],[CategoryOverwrite]])</f>
        <v/>
      </c>
      <c r="K149" s="17" t="n"/>
      <c r="L149" s="17" t="n"/>
      <c r="M149" s="13">
        <f>IF(COUNTA(tblTime[[#This Row],[TaskName]:[Entity]],tblTime[[#This Row],[FinalCategory]:[Hours]])=4,"FILLED","OPEN")</f>
        <v/>
      </c>
      <c r="N149" s="13">
        <f>IF(SUMIFS(tblTime[Hours],tblTime[Date],tblTime[[#This Row],[Date]]) &gt; 20, "⚠ Over 20 hours!", "")</f>
        <v/>
      </c>
    </row>
    <row r="150" hidden="1">
      <c r="B150" s="14">
        <f>7+B50</f>
        <v/>
      </c>
      <c r="C150" s="15">
        <f>C130</f>
        <v/>
      </c>
      <c r="D150" s="13">
        <f>$G$2</f>
        <v/>
      </c>
      <c r="E150" s="13">
        <f>IFERROR(_xlfn.XLOOKUP(D150,tblEmployees[EmployeeName],tblEmployees[HomeDepartment],""),"")</f>
        <v/>
      </c>
      <c r="F150" s="17" t="n"/>
      <c r="G150" s="17" t="n"/>
      <c r="H150" s="13">
        <f>IFERROR(INDEX(tblTasks[SuggestedCategory],MATCH(tblTime[[#This Row],[TaskName]],tblTasks[TaskName],0)),"")</f>
        <v/>
      </c>
      <c r="I150" s="17" t="n"/>
      <c r="J150" s="13">
        <f>IF(tblTime[[#This Row],[CategoryOverwrite]]="",tblTime[[#This Row],[SuggCategory]],tblTime[[#This Row],[CategoryOverwrite]])</f>
        <v/>
      </c>
      <c r="K150" s="17" t="n"/>
      <c r="L150" s="17" t="n"/>
      <c r="M150" s="13">
        <f>IF(COUNTA(tblTime[[#This Row],[TaskName]:[Entity]],tblTime[[#This Row],[FinalCategory]:[Hours]])=4,"FILLED","OPEN")</f>
        <v/>
      </c>
      <c r="N150" s="13">
        <f>IF(SUMIFS(tblTime[Hours],tblTime[Date],tblTime[[#This Row],[Date]]) &gt; 20, "⚠ Over 20 hours!", "")</f>
        <v/>
      </c>
    </row>
    <row r="151" hidden="1">
      <c r="B151" s="14">
        <f>7+B51</f>
        <v/>
      </c>
      <c r="C151" s="15">
        <f>C131</f>
        <v/>
      </c>
      <c r="D151" s="13">
        <f>$G$2</f>
        <v/>
      </c>
      <c r="E151" s="13">
        <f>IFERROR(_xlfn.XLOOKUP(D151,tblEmployees[EmployeeName],tblEmployees[HomeDepartment],""),"")</f>
        <v/>
      </c>
      <c r="F151" s="17" t="n"/>
      <c r="G151" s="17" t="n"/>
      <c r="H151" s="13">
        <f>IFERROR(INDEX(tblTasks[SuggestedCategory],MATCH(tblTime[[#This Row],[TaskName]],tblTasks[TaskName],0)),"")</f>
        <v/>
      </c>
      <c r="I151" s="17" t="n"/>
      <c r="J151" s="13">
        <f>IF(tblTime[[#This Row],[CategoryOverwrite]]="",tblTime[[#This Row],[SuggCategory]],tblTime[[#This Row],[CategoryOverwrite]])</f>
        <v/>
      </c>
      <c r="K151" s="17" t="n"/>
      <c r="L151" s="17" t="n"/>
      <c r="M151" s="13">
        <f>IF(COUNTA(tblTime[[#This Row],[TaskName]:[Entity]],tblTime[[#This Row],[FinalCategory]:[Hours]])=4,"FILLED","OPEN")</f>
        <v/>
      </c>
      <c r="N151" s="13">
        <f>IF(SUMIFS(tblTime[Hours],tblTime[Date],tblTime[[#This Row],[Date]]) &gt; 20, "⚠ Over 20 hours!", "")</f>
        <v/>
      </c>
    </row>
    <row r="152" hidden="1">
      <c r="B152" s="14">
        <f>7+B52</f>
        <v/>
      </c>
      <c r="C152" s="15">
        <f>C132</f>
        <v/>
      </c>
      <c r="D152" s="13">
        <f>$G$2</f>
        <v/>
      </c>
      <c r="E152" s="13">
        <f>IFERROR(_xlfn.XLOOKUP(D152,tblEmployees[EmployeeName],tblEmployees[HomeDepartment],""),"")</f>
        <v/>
      </c>
      <c r="F152" s="17" t="n"/>
      <c r="G152" s="17" t="n"/>
      <c r="H152" s="13">
        <f>IFERROR(INDEX(tblTasks[SuggestedCategory],MATCH(tblTime[[#This Row],[TaskName]],tblTasks[TaskName],0)),"")</f>
        <v/>
      </c>
      <c r="I152" s="17" t="n"/>
      <c r="J152" s="13">
        <f>IF(tblTime[[#This Row],[CategoryOverwrite]]="",tblTime[[#This Row],[SuggCategory]],tblTime[[#This Row],[CategoryOverwrite]])</f>
        <v/>
      </c>
      <c r="K152" s="17" t="n"/>
      <c r="L152" s="17" t="n"/>
      <c r="M152" s="13">
        <f>IF(COUNTA(tblTime[[#This Row],[TaskName]:[Entity]],tblTime[[#This Row],[FinalCategory]:[Hours]])=4,"FILLED","OPEN")</f>
        <v/>
      </c>
      <c r="N152" s="13">
        <f>IF(SUMIFS(tblTime[Hours],tblTime[Date],tblTime[[#This Row],[Date]]) &gt; 20, "⚠ Over 20 hours!", "")</f>
        <v/>
      </c>
    </row>
    <row r="153" hidden="1">
      <c r="B153" s="14">
        <f>7+B53</f>
        <v/>
      </c>
      <c r="C153" s="15">
        <f>C133</f>
        <v/>
      </c>
      <c r="D153" s="13">
        <f>$G$2</f>
        <v/>
      </c>
      <c r="E153" s="13">
        <f>IFERROR(_xlfn.XLOOKUP(D153,tblEmployees[EmployeeName],tblEmployees[HomeDepartment],""),"")</f>
        <v/>
      </c>
      <c r="F153" s="17" t="n"/>
      <c r="G153" s="17" t="n"/>
      <c r="H153" s="13">
        <f>IFERROR(INDEX(tblTasks[SuggestedCategory],MATCH(tblTime[[#This Row],[TaskName]],tblTasks[TaskName],0)),"")</f>
        <v/>
      </c>
      <c r="I153" s="17" t="n"/>
      <c r="J153" s="13">
        <f>IF(tblTime[[#This Row],[CategoryOverwrite]]="",tblTime[[#This Row],[SuggCategory]],tblTime[[#This Row],[CategoryOverwrite]])</f>
        <v/>
      </c>
      <c r="K153" s="17" t="n"/>
      <c r="L153" s="17" t="n"/>
      <c r="M153" s="13">
        <f>IF(COUNTA(tblTime[[#This Row],[TaskName]:[Entity]],tblTime[[#This Row],[FinalCategory]:[Hours]])=4,"FILLED","OPEN")</f>
        <v/>
      </c>
      <c r="N153" s="13">
        <f>IF(SUMIFS(tblTime[Hours],tblTime[Date],tblTime[[#This Row],[Date]]) &gt; 20, "⚠ Over 20 hours!", "")</f>
        <v/>
      </c>
    </row>
    <row r="154" hidden="1">
      <c r="B154" s="14">
        <f>7+B54</f>
        <v/>
      </c>
      <c r="C154" s="15">
        <f>C134</f>
        <v/>
      </c>
      <c r="D154" s="13">
        <f>$G$2</f>
        <v/>
      </c>
      <c r="E154" s="13">
        <f>IFERROR(_xlfn.XLOOKUP(D154,tblEmployees[EmployeeName],tblEmployees[HomeDepartment],""),"")</f>
        <v/>
      </c>
      <c r="F154" s="17" t="n"/>
      <c r="G154" s="17" t="n"/>
      <c r="H154" s="13">
        <f>IFERROR(INDEX(tblTasks[SuggestedCategory],MATCH(tblTime[[#This Row],[TaskName]],tblTasks[TaskName],0)),"")</f>
        <v/>
      </c>
      <c r="I154" s="17" t="n"/>
      <c r="J154" s="13">
        <f>IF(tblTime[[#This Row],[CategoryOverwrite]]="",tblTime[[#This Row],[SuggCategory]],tblTime[[#This Row],[CategoryOverwrite]])</f>
        <v/>
      </c>
      <c r="K154" s="17" t="n"/>
      <c r="L154" s="17" t="n"/>
      <c r="M154" s="13">
        <f>IF(COUNTA(tblTime[[#This Row],[TaskName]:[Entity]],tblTime[[#This Row],[FinalCategory]:[Hours]])=4,"FILLED","OPEN")</f>
        <v/>
      </c>
      <c r="N154" s="13">
        <f>IF(SUMIFS(tblTime[Hours],tblTime[Date],tblTime[[#This Row],[Date]]) &gt; 20, "⚠ Over 20 hours!", "")</f>
        <v/>
      </c>
    </row>
    <row r="155" hidden="1">
      <c r="B155" s="14">
        <f>7+B55</f>
        <v/>
      </c>
      <c r="C155" s="15">
        <f>C135</f>
        <v/>
      </c>
      <c r="D155" s="13">
        <f>$G$2</f>
        <v/>
      </c>
      <c r="E155" s="13">
        <f>IFERROR(_xlfn.XLOOKUP(D155,tblEmployees[EmployeeName],tblEmployees[HomeDepartment],""),"")</f>
        <v/>
      </c>
      <c r="F155" s="17" t="n"/>
      <c r="G155" s="17" t="n"/>
      <c r="H155" s="13">
        <f>IFERROR(INDEX(tblTasks[SuggestedCategory],MATCH(tblTime[[#This Row],[TaskName]],tblTasks[TaskName],0)),"")</f>
        <v/>
      </c>
      <c r="I155" s="17" t="n"/>
      <c r="J155" s="13">
        <f>IF(tblTime[[#This Row],[CategoryOverwrite]]="",tblTime[[#This Row],[SuggCategory]],tblTime[[#This Row],[CategoryOverwrite]])</f>
        <v/>
      </c>
      <c r="K155" s="17" t="n"/>
      <c r="L155" s="17" t="n"/>
      <c r="M155" s="13">
        <f>IF(COUNTA(tblTime[[#This Row],[TaskName]:[Entity]],tblTime[[#This Row],[FinalCategory]:[Hours]])=4,"FILLED","OPEN")</f>
        <v/>
      </c>
      <c r="N155" s="13">
        <f>IF(SUMIFS(tblTime[Hours],tblTime[Date],tblTime[[#This Row],[Date]]) &gt; 20, "⚠ Over 20 hours!", "")</f>
        <v/>
      </c>
    </row>
    <row r="156" hidden="1">
      <c r="B156" s="14">
        <f>7+B56</f>
        <v/>
      </c>
      <c r="C156" s="15">
        <f>C136</f>
        <v/>
      </c>
      <c r="D156" s="13">
        <f>$G$2</f>
        <v/>
      </c>
      <c r="E156" s="13">
        <f>IFERROR(_xlfn.XLOOKUP(D156,tblEmployees[EmployeeName],tblEmployees[HomeDepartment],""),"")</f>
        <v/>
      </c>
      <c r="F156" s="17" t="n"/>
      <c r="G156" s="17" t="n"/>
      <c r="H156" s="13">
        <f>IFERROR(INDEX(tblTasks[SuggestedCategory],MATCH(tblTime[[#This Row],[TaskName]],tblTasks[TaskName],0)),"")</f>
        <v/>
      </c>
      <c r="I156" s="17" t="n"/>
      <c r="J156" s="13">
        <f>IF(tblTime[[#This Row],[CategoryOverwrite]]="",tblTime[[#This Row],[SuggCategory]],tblTime[[#This Row],[CategoryOverwrite]])</f>
        <v/>
      </c>
      <c r="K156" s="17" t="n"/>
      <c r="L156" s="17" t="n"/>
      <c r="M156" s="13">
        <f>IF(COUNTA(tblTime[[#This Row],[TaskName]:[Entity]],tblTime[[#This Row],[FinalCategory]:[Hours]])=4,"FILLED","OPEN")</f>
        <v/>
      </c>
      <c r="N156" s="13">
        <f>IF(SUMIFS(tblTime[Hours],tblTime[Date],tblTime[[#This Row],[Date]]) &gt; 20, "⚠ Over 20 hours!", "")</f>
        <v/>
      </c>
    </row>
    <row r="157" hidden="1">
      <c r="B157" s="14">
        <f>7+B57</f>
        <v/>
      </c>
      <c r="C157" s="15">
        <f>C137</f>
        <v/>
      </c>
      <c r="D157" s="13">
        <f>$G$2</f>
        <v/>
      </c>
      <c r="E157" s="13">
        <f>IFERROR(_xlfn.XLOOKUP(D157,tblEmployees[EmployeeName],tblEmployees[HomeDepartment],""),"")</f>
        <v/>
      </c>
      <c r="F157" s="17" t="n"/>
      <c r="G157" s="17" t="n"/>
      <c r="H157" s="13">
        <f>IFERROR(INDEX(tblTasks[SuggestedCategory],MATCH(tblTime[[#This Row],[TaskName]],tblTasks[TaskName],0)),"")</f>
        <v/>
      </c>
      <c r="I157" s="17" t="n"/>
      <c r="J157" s="13">
        <f>IF(tblTime[[#This Row],[CategoryOverwrite]]="",tblTime[[#This Row],[SuggCategory]],tblTime[[#This Row],[CategoryOverwrite]])</f>
        <v/>
      </c>
      <c r="K157" s="17" t="n"/>
      <c r="L157" s="17" t="n"/>
      <c r="M157" s="13">
        <f>IF(COUNTA(tblTime[[#This Row],[TaskName]:[Entity]],tblTime[[#This Row],[FinalCategory]:[Hours]])=4,"FILLED","OPEN")</f>
        <v/>
      </c>
      <c r="N157" s="13">
        <f>IF(SUMIFS(tblTime[Hours],tblTime[Date],tblTime[[#This Row],[Date]]) &gt; 20, "⚠ Over 20 hours!", "")</f>
        <v/>
      </c>
    </row>
    <row r="158" hidden="1">
      <c r="B158" s="14">
        <f>7+B58</f>
        <v/>
      </c>
      <c r="C158" s="15">
        <f>C138</f>
        <v/>
      </c>
      <c r="D158" s="13">
        <f>$G$2</f>
        <v/>
      </c>
      <c r="E158" s="13">
        <f>IFERROR(_xlfn.XLOOKUP(D158,tblEmployees[EmployeeName],tblEmployees[HomeDepartment],""),"")</f>
        <v/>
      </c>
      <c r="F158" s="17" t="n"/>
      <c r="G158" s="17" t="n"/>
      <c r="H158" s="13">
        <f>IFERROR(INDEX(tblTasks[SuggestedCategory],MATCH(tblTime[[#This Row],[TaskName]],tblTasks[TaskName],0)),"")</f>
        <v/>
      </c>
      <c r="I158" s="17" t="n"/>
      <c r="J158" s="13">
        <f>IF(tblTime[[#This Row],[CategoryOverwrite]]="",tblTime[[#This Row],[SuggCategory]],tblTime[[#This Row],[CategoryOverwrite]])</f>
        <v/>
      </c>
      <c r="K158" s="17" t="n"/>
      <c r="L158" s="17" t="n"/>
      <c r="M158" s="13">
        <f>IF(COUNTA(tblTime[[#This Row],[TaskName]:[Entity]],tblTime[[#This Row],[FinalCategory]:[Hours]])=4,"FILLED","OPEN")</f>
        <v/>
      </c>
      <c r="N158" s="13">
        <f>IF(SUMIFS(tblTime[Hours],tblTime[Date],tblTime[[#This Row],[Date]]) &gt; 20, "⚠ Over 20 hours!", "")</f>
        <v/>
      </c>
    </row>
    <row r="159" hidden="1">
      <c r="B159" s="14">
        <f>7+B59</f>
        <v/>
      </c>
      <c r="C159" s="15">
        <f>C139</f>
        <v/>
      </c>
      <c r="D159" s="13">
        <f>$G$2</f>
        <v/>
      </c>
      <c r="E159" s="13">
        <f>IFERROR(_xlfn.XLOOKUP(D159,tblEmployees[EmployeeName],tblEmployees[HomeDepartment],""),"")</f>
        <v/>
      </c>
      <c r="F159" s="17" t="n"/>
      <c r="G159" s="17" t="n"/>
      <c r="H159" s="13">
        <f>IFERROR(INDEX(tblTasks[SuggestedCategory],MATCH(tblTime[[#This Row],[TaskName]],tblTasks[TaskName],0)),"")</f>
        <v/>
      </c>
      <c r="I159" s="17" t="n"/>
      <c r="J159" s="13">
        <f>IF(tblTime[[#This Row],[CategoryOverwrite]]="",tblTime[[#This Row],[SuggCategory]],tblTime[[#This Row],[CategoryOverwrite]])</f>
        <v/>
      </c>
      <c r="K159" s="17" t="n"/>
      <c r="L159" s="17" t="n"/>
      <c r="M159" s="13">
        <f>IF(COUNTA(tblTime[[#This Row],[TaskName]:[Entity]],tblTime[[#This Row],[FinalCategory]:[Hours]])=4,"FILLED","OPEN")</f>
        <v/>
      </c>
      <c r="N159" s="13">
        <f>IF(SUMIFS(tblTime[Hours],tblTime[Date],tblTime[[#This Row],[Date]]) &gt; 20, "⚠ Over 20 hours!", "")</f>
        <v/>
      </c>
    </row>
    <row r="160" hidden="1">
      <c r="B160" s="14">
        <f>7+B60</f>
        <v/>
      </c>
      <c r="C160" s="15">
        <f>C140</f>
        <v/>
      </c>
      <c r="D160" s="13">
        <f>$G$2</f>
        <v/>
      </c>
      <c r="E160" s="13">
        <f>IFERROR(_xlfn.XLOOKUP(D160,tblEmployees[EmployeeName],tblEmployees[HomeDepartment],""),"")</f>
        <v/>
      </c>
      <c r="F160" s="17" t="n"/>
      <c r="G160" s="17" t="n"/>
      <c r="H160" s="13">
        <f>IFERROR(INDEX(tblTasks[SuggestedCategory],MATCH(tblTime[[#This Row],[TaskName]],tblTasks[TaskName],0)),"")</f>
        <v/>
      </c>
      <c r="I160" s="17" t="n"/>
      <c r="J160" s="13">
        <f>IF(tblTime[[#This Row],[CategoryOverwrite]]="",tblTime[[#This Row],[SuggCategory]],tblTime[[#This Row],[CategoryOverwrite]])</f>
        <v/>
      </c>
      <c r="K160" s="17" t="n"/>
      <c r="L160" s="17" t="n"/>
      <c r="M160" s="13">
        <f>IF(COUNTA(tblTime[[#This Row],[TaskName]:[Entity]],tblTime[[#This Row],[FinalCategory]:[Hours]])=4,"FILLED","OPEN")</f>
        <v/>
      </c>
      <c r="N160" s="13">
        <f>IF(SUMIFS(tblTime[Hours],tblTime[Date],tblTime[[#This Row],[Date]]) &gt; 20, "⚠ Over 20 hours!", "")</f>
        <v/>
      </c>
    </row>
    <row r="161" hidden="1">
      <c r="B161" s="14">
        <f>7+B61</f>
        <v/>
      </c>
      <c r="C161" s="15">
        <f>C141</f>
        <v/>
      </c>
      <c r="D161" s="13">
        <f>$G$2</f>
        <v/>
      </c>
      <c r="E161" s="13">
        <f>IFERROR(_xlfn.XLOOKUP(D161,tblEmployees[EmployeeName],tblEmployees[HomeDepartment],""),"")</f>
        <v/>
      </c>
      <c r="F161" s="17" t="n"/>
      <c r="G161" s="17" t="n"/>
      <c r="H161" s="13">
        <f>IFERROR(INDEX(tblTasks[SuggestedCategory],MATCH(tblTime[[#This Row],[TaskName]],tblTasks[TaskName],0)),"")</f>
        <v/>
      </c>
      <c r="I161" s="17" t="n"/>
      <c r="J161" s="13">
        <f>IF(tblTime[[#This Row],[CategoryOverwrite]]="",tblTime[[#This Row],[SuggCategory]],tblTime[[#This Row],[CategoryOverwrite]])</f>
        <v/>
      </c>
      <c r="K161" s="17" t="n"/>
      <c r="L161" s="17" t="n"/>
      <c r="M161" s="13">
        <f>IF(COUNTA(tblTime[[#This Row],[TaskName]:[Entity]],tblTime[[#This Row],[FinalCategory]:[Hours]])=4,"FILLED","OPEN")</f>
        <v/>
      </c>
      <c r="N161" s="13">
        <f>IF(SUMIFS(tblTime[Hours],tblTime[Date],tblTime[[#This Row],[Date]]) &gt; 20, "⚠ Over 20 hours!", "")</f>
        <v/>
      </c>
    </row>
    <row r="162" hidden="1">
      <c r="B162" s="14">
        <f>7+B62</f>
        <v/>
      </c>
      <c r="C162" s="15">
        <f>C142</f>
        <v/>
      </c>
      <c r="D162" s="13">
        <f>$G$2</f>
        <v/>
      </c>
      <c r="E162" s="13">
        <f>IFERROR(_xlfn.XLOOKUP(D162,tblEmployees[EmployeeName],tblEmployees[HomeDepartment],""),"")</f>
        <v/>
      </c>
      <c r="F162" s="17" t="n"/>
      <c r="G162" s="17" t="n"/>
      <c r="H162" s="13">
        <f>IFERROR(INDEX(tblTasks[SuggestedCategory],MATCH(tblTime[[#This Row],[TaskName]],tblTasks[TaskName],0)),"")</f>
        <v/>
      </c>
      <c r="I162" s="17" t="n"/>
      <c r="J162" s="13">
        <f>IF(tblTime[[#This Row],[CategoryOverwrite]]="",tblTime[[#This Row],[SuggCategory]],tblTime[[#This Row],[CategoryOverwrite]])</f>
        <v/>
      </c>
      <c r="K162" s="17" t="n"/>
      <c r="L162" s="17" t="n"/>
      <c r="M162" s="13">
        <f>IF(COUNTA(tblTime[[#This Row],[TaskName]:[Entity]],tblTime[[#This Row],[FinalCategory]:[Hours]])=4,"FILLED","OPEN")</f>
        <v/>
      </c>
      <c r="N162" s="13">
        <f>IF(SUMIFS(tblTime[Hours],tblTime[Date],tblTime[[#This Row],[Date]]) &gt; 20, "⚠ Over 20 hours!", "")</f>
        <v/>
      </c>
    </row>
    <row r="163" hidden="1">
      <c r="B163" s="14">
        <f>7+B63</f>
        <v/>
      </c>
      <c r="C163" s="15">
        <f>C143</f>
        <v/>
      </c>
      <c r="D163" s="13">
        <f>$G$2</f>
        <v/>
      </c>
      <c r="E163" s="13">
        <f>IFERROR(_xlfn.XLOOKUP(D163,tblEmployees[EmployeeName],tblEmployees[HomeDepartment],""),"")</f>
        <v/>
      </c>
      <c r="F163" s="17" t="n"/>
      <c r="G163" s="17" t="n"/>
      <c r="H163" s="13">
        <f>IFERROR(INDEX(tblTasks[SuggestedCategory],MATCH(tblTime[[#This Row],[TaskName]],tblTasks[TaskName],0)),"")</f>
        <v/>
      </c>
      <c r="I163" s="17" t="n"/>
      <c r="J163" s="13">
        <f>IF(tblTime[[#This Row],[CategoryOverwrite]]="",tblTime[[#This Row],[SuggCategory]],tblTime[[#This Row],[CategoryOverwrite]])</f>
        <v/>
      </c>
      <c r="K163" s="17" t="n"/>
      <c r="L163" s="17" t="n"/>
      <c r="M163" s="13">
        <f>IF(COUNTA(tblTime[[#This Row],[TaskName]:[Entity]],tblTime[[#This Row],[FinalCategory]:[Hours]])=4,"FILLED","OPEN")</f>
        <v/>
      </c>
      <c r="N163" s="13">
        <f>IF(SUMIFS(tblTime[Hours],tblTime[Date],tblTime[[#This Row],[Date]]) &gt; 20, "⚠ Over 20 hours!", "")</f>
        <v/>
      </c>
    </row>
    <row r="164" hidden="1">
      <c r="B164" s="14">
        <f>7+B64</f>
        <v/>
      </c>
      <c r="C164" s="15">
        <f>C144</f>
        <v/>
      </c>
      <c r="D164" s="13">
        <f>$G$2</f>
        <v/>
      </c>
      <c r="E164" s="13">
        <f>IFERROR(_xlfn.XLOOKUP(D164,tblEmployees[EmployeeName],tblEmployees[HomeDepartment],""),"")</f>
        <v/>
      </c>
      <c r="F164" s="17" t="n"/>
      <c r="G164" s="17" t="n"/>
      <c r="H164" s="13">
        <f>IFERROR(INDEX(tblTasks[SuggestedCategory],MATCH(tblTime[[#This Row],[TaskName]],tblTasks[TaskName],0)),"")</f>
        <v/>
      </c>
      <c r="I164" s="17" t="n"/>
      <c r="J164" s="13">
        <f>IF(tblTime[[#This Row],[CategoryOverwrite]]="",tblTime[[#This Row],[SuggCategory]],tblTime[[#This Row],[CategoryOverwrite]])</f>
        <v/>
      </c>
      <c r="K164" s="17" t="n"/>
      <c r="L164" s="17" t="n"/>
      <c r="M164" s="13">
        <f>IF(COUNTA(tblTime[[#This Row],[TaskName]:[Entity]],tblTime[[#This Row],[FinalCategory]:[Hours]])=4,"FILLED","OPEN")</f>
        <v/>
      </c>
      <c r="N164" s="13">
        <f>IF(SUMIFS(tblTime[Hours],tblTime[Date],tblTime[[#This Row],[Date]]) &gt; 20, "⚠ Over 20 hours!", "")</f>
        <v/>
      </c>
    </row>
    <row r="165" hidden="1">
      <c r="B165" s="14">
        <f>7+B65</f>
        <v/>
      </c>
      <c r="C165" s="15">
        <f>C145</f>
        <v/>
      </c>
      <c r="D165" s="13">
        <f>$G$2</f>
        <v/>
      </c>
      <c r="E165" s="13">
        <f>IFERROR(_xlfn.XLOOKUP(D165,tblEmployees[EmployeeName],tblEmployees[HomeDepartment],""),"")</f>
        <v/>
      </c>
      <c r="F165" s="17" t="n"/>
      <c r="G165" s="17" t="n"/>
      <c r="H165" s="13">
        <f>IFERROR(INDEX(tblTasks[SuggestedCategory],MATCH(tblTime[[#This Row],[TaskName]],tblTasks[TaskName],0)),"")</f>
        <v/>
      </c>
      <c r="I165" s="17" t="n"/>
      <c r="J165" s="13">
        <f>IF(tblTime[[#This Row],[CategoryOverwrite]]="",tblTime[[#This Row],[SuggCategory]],tblTime[[#This Row],[CategoryOverwrite]])</f>
        <v/>
      </c>
      <c r="K165" s="17" t="n"/>
      <c r="L165" s="17" t="n"/>
      <c r="M165" s="13">
        <f>IF(COUNTA(tblTime[[#This Row],[TaskName]:[Entity]],tblTime[[#This Row],[FinalCategory]:[Hours]])=4,"FILLED","OPEN")</f>
        <v/>
      </c>
      <c r="N165" s="13">
        <f>IF(SUMIFS(tblTime[Hours],tblTime[Date],tblTime[[#This Row],[Date]]) &gt; 20, "⚠ Over 20 hours!", "")</f>
        <v/>
      </c>
    </row>
    <row r="166" hidden="1">
      <c r="B166" s="14">
        <f>7+B66</f>
        <v/>
      </c>
      <c r="C166" s="15">
        <f>C146</f>
        <v/>
      </c>
      <c r="D166" s="13">
        <f>$G$2</f>
        <v/>
      </c>
      <c r="E166" s="13">
        <f>IFERROR(_xlfn.XLOOKUP(D166,tblEmployees[EmployeeName],tblEmployees[HomeDepartment],""),"")</f>
        <v/>
      </c>
      <c r="F166" s="17" t="n"/>
      <c r="G166" s="17" t="n"/>
      <c r="H166" s="13">
        <f>IFERROR(INDEX(tblTasks[SuggestedCategory],MATCH(tblTime[[#This Row],[TaskName]],tblTasks[TaskName],0)),"")</f>
        <v/>
      </c>
      <c r="I166" s="17" t="n"/>
      <c r="J166" s="13">
        <f>IF(tblTime[[#This Row],[CategoryOverwrite]]="",tblTime[[#This Row],[SuggCategory]],tblTime[[#This Row],[CategoryOverwrite]])</f>
        <v/>
      </c>
      <c r="K166" s="17" t="n"/>
      <c r="L166" s="17" t="n"/>
      <c r="M166" s="13">
        <f>IF(COUNTA(tblTime[[#This Row],[TaskName]:[Entity]],tblTime[[#This Row],[FinalCategory]:[Hours]])=4,"FILLED","OPEN")</f>
        <v/>
      </c>
      <c r="N166" s="13">
        <f>IF(SUMIFS(tblTime[Hours],tblTime[Date],tblTime[[#This Row],[Date]]) &gt; 20, "⚠ Over 20 hours!", "")</f>
        <v/>
      </c>
    </row>
    <row r="167" hidden="1">
      <c r="B167" s="14">
        <f>7+B67</f>
        <v/>
      </c>
      <c r="C167" s="15">
        <f>C147</f>
        <v/>
      </c>
      <c r="D167" s="13">
        <f>$G$2</f>
        <v/>
      </c>
      <c r="E167" s="13">
        <f>IFERROR(_xlfn.XLOOKUP(D167,tblEmployees[EmployeeName],tblEmployees[HomeDepartment],""),"")</f>
        <v/>
      </c>
      <c r="F167" s="17" t="n"/>
      <c r="G167" s="17" t="n"/>
      <c r="H167" s="13">
        <f>IFERROR(INDEX(tblTasks[SuggestedCategory],MATCH(tblTime[[#This Row],[TaskName]],tblTasks[TaskName],0)),"")</f>
        <v/>
      </c>
      <c r="I167" s="17" t="n"/>
      <c r="J167" s="13">
        <f>IF(tblTime[[#This Row],[CategoryOverwrite]]="",tblTime[[#This Row],[SuggCategory]],tblTime[[#This Row],[CategoryOverwrite]])</f>
        <v/>
      </c>
      <c r="K167" s="17" t="n"/>
      <c r="L167" s="17" t="n"/>
      <c r="M167" s="13">
        <f>IF(COUNTA(tblTime[[#This Row],[TaskName]:[Entity]],tblTime[[#This Row],[FinalCategory]:[Hours]])=4,"FILLED","OPEN")</f>
        <v/>
      </c>
      <c r="N167" s="13">
        <f>IF(SUMIFS(tblTime[Hours],tblTime[Date],tblTime[[#This Row],[Date]]) &gt; 20, "⚠ Over 20 hours!", "")</f>
        <v/>
      </c>
    </row>
    <row r="168" hidden="1">
      <c r="B168" s="14">
        <f>7+B68</f>
        <v/>
      </c>
      <c r="C168" s="15">
        <f>C148</f>
        <v/>
      </c>
      <c r="D168" s="13">
        <f>$G$2</f>
        <v/>
      </c>
      <c r="E168" s="13">
        <f>IFERROR(_xlfn.XLOOKUP(D168,tblEmployees[EmployeeName],tblEmployees[HomeDepartment],""),"")</f>
        <v/>
      </c>
      <c r="F168" s="17" t="n"/>
      <c r="G168" s="17" t="n"/>
      <c r="H168" s="13">
        <f>IFERROR(INDEX(tblTasks[SuggestedCategory],MATCH(tblTime[[#This Row],[TaskName]],tblTasks[TaskName],0)),"")</f>
        <v/>
      </c>
      <c r="I168" s="17" t="n"/>
      <c r="J168" s="13">
        <f>IF(tblTime[[#This Row],[CategoryOverwrite]]="",tblTime[[#This Row],[SuggCategory]],tblTime[[#This Row],[CategoryOverwrite]])</f>
        <v/>
      </c>
      <c r="K168" s="17" t="n"/>
      <c r="L168" s="17" t="n"/>
      <c r="M168" s="13">
        <f>IF(COUNTA(tblTime[[#This Row],[TaskName]:[Entity]],tblTime[[#This Row],[FinalCategory]:[Hours]])=4,"FILLED","OPEN")</f>
        <v/>
      </c>
      <c r="N168" s="13">
        <f>IF(SUMIFS(tblTime[Hours],tblTime[Date],tblTime[[#This Row],[Date]]) &gt; 20, "⚠ Over 20 hours!", "")</f>
        <v/>
      </c>
    </row>
    <row r="169" hidden="1">
      <c r="B169" s="14">
        <f>7+B69</f>
        <v/>
      </c>
      <c r="C169" s="15">
        <f>C149</f>
        <v/>
      </c>
      <c r="D169" s="13">
        <f>$G$2</f>
        <v/>
      </c>
      <c r="E169" s="13">
        <f>IFERROR(_xlfn.XLOOKUP(D169,tblEmployees[EmployeeName],tblEmployees[HomeDepartment],""),"")</f>
        <v/>
      </c>
      <c r="F169" s="17" t="n"/>
      <c r="G169" s="17" t="n"/>
      <c r="H169" s="13">
        <f>IFERROR(INDEX(tblTasks[SuggestedCategory],MATCH(tblTime[[#This Row],[TaskName]],tblTasks[TaskName],0)),"")</f>
        <v/>
      </c>
      <c r="I169" s="17" t="n"/>
      <c r="J169" s="13">
        <f>IF(tblTime[[#This Row],[CategoryOverwrite]]="",tblTime[[#This Row],[SuggCategory]],tblTime[[#This Row],[CategoryOverwrite]])</f>
        <v/>
      </c>
      <c r="K169" s="17" t="n"/>
      <c r="L169" s="17" t="n"/>
      <c r="M169" s="13">
        <f>IF(COUNTA(tblTime[[#This Row],[TaskName]:[Entity]],tblTime[[#This Row],[FinalCategory]:[Hours]])=4,"FILLED","OPEN")</f>
        <v/>
      </c>
      <c r="N169" s="13">
        <f>IF(SUMIFS(tblTime[Hours],tblTime[Date],tblTime[[#This Row],[Date]]) &gt; 20, "⚠ Over 20 hours!", "")</f>
        <v/>
      </c>
    </row>
    <row r="170" hidden="1">
      <c r="B170" s="14">
        <f>7+B70</f>
        <v/>
      </c>
      <c r="C170" s="15">
        <f>C150</f>
        <v/>
      </c>
      <c r="D170" s="13">
        <f>$G$2</f>
        <v/>
      </c>
      <c r="E170" s="13">
        <f>IFERROR(_xlfn.XLOOKUP(D170,tblEmployees[EmployeeName],tblEmployees[HomeDepartment],""),"")</f>
        <v/>
      </c>
      <c r="F170" s="17" t="n"/>
      <c r="G170" s="17" t="n"/>
      <c r="H170" s="13">
        <f>IFERROR(INDEX(tblTasks[SuggestedCategory],MATCH(tblTime[[#This Row],[TaskName]],tblTasks[TaskName],0)),"")</f>
        <v/>
      </c>
      <c r="I170" s="17" t="n"/>
      <c r="J170" s="13">
        <f>IF(tblTime[[#This Row],[CategoryOverwrite]]="",tblTime[[#This Row],[SuggCategory]],tblTime[[#This Row],[CategoryOverwrite]])</f>
        <v/>
      </c>
      <c r="K170" s="17" t="n"/>
      <c r="L170" s="17" t="n"/>
      <c r="M170" s="13">
        <f>IF(COUNTA(tblTime[[#This Row],[TaskName]:[Entity]],tblTime[[#This Row],[FinalCategory]:[Hours]])=4,"FILLED","OPEN")</f>
        <v/>
      </c>
      <c r="N170" s="13">
        <f>IF(SUMIFS(tblTime[Hours],tblTime[Date],tblTime[[#This Row],[Date]]) &gt; 20, "⚠ Over 20 hours!", "")</f>
        <v/>
      </c>
    </row>
    <row r="171" hidden="1">
      <c r="B171" s="14">
        <f>7+B71</f>
        <v/>
      </c>
      <c r="C171" s="15">
        <f>C151</f>
        <v/>
      </c>
      <c r="D171" s="13">
        <f>$G$2</f>
        <v/>
      </c>
      <c r="E171" s="13">
        <f>IFERROR(_xlfn.XLOOKUP(D171,tblEmployees[EmployeeName],tblEmployees[HomeDepartment],""),"")</f>
        <v/>
      </c>
      <c r="F171" s="17" t="n"/>
      <c r="G171" s="17" t="n"/>
      <c r="H171" s="13">
        <f>IFERROR(INDEX(tblTasks[SuggestedCategory],MATCH(tblTime[[#This Row],[TaskName]],tblTasks[TaskName],0)),"")</f>
        <v/>
      </c>
      <c r="I171" s="17" t="n"/>
      <c r="J171" s="13">
        <f>IF(tblTime[[#This Row],[CategoryOverwrite]]="",tblTime[[#This Row],[SuggCategory]],tblTime[[#This Row],[CategoryOverwrite]])</f>
        <v/>
      </c>
      <c r="K171" s="17" t="n"/>
      <c r="L171" s="17" t="n"/>
      <c r="M171" s="13">
        <f>IF(COUNTA(tblTime[[#This Row],[TaskName]:[Entity]],tblTime[[#This Row],[FinalCategory]:[Hours]])=4,"FILLED","OPEN")</f>
        <v/>
      </c>
      <c r="N171" s="13">
        <f>IF(SUMIFS(tblTime[Hours],tblTime[Date],tblTime[[#This Row],[Date]]) &gt; 20, "⚠ Over 20 hours!", "")</f>
        <v/>
      </c>
    </row>
    <row r="172" hidden="1">
      <c r="B172" s="14">
        <f>7+B72</f>
        <v/>
      </c>
      <c r="C172" s="15">
        <f>C152</f>
        <v/>
      </c>
      <c r="D172" s="13">
        <f>$G$2</f>
        <v/>
      </c>
      <c r="E172" s="13">
        <f>IFERROR(_xlfn.XLOOKUP(D172,tblEmployees[EmployeeName],tblEmployees[HomeDepartment],""),"")</f>
        <v/>
      </c>
      <c r="F172" s="17" t="n"/>
      <c r="G172" s="17" t="n"/>
      <c r="H172" s="13">
        <f>IFERROR(INDEX(tblTasks[SuggestedCategory],MATCH(tblTime[[#This Row],[TaskName]],tblTasks[TaskName],0)),"")</f>
        <v/>
      </c>
      <c r="I172" s="17" t="n"/>
      <c r="J172" s="13">
        <f>IF(tblTime[[#This Row],[CategoryOverwrite]]="",tblTime[[#This Row],[SuggCategory]],tblTime[[#This Row],[CategoryOverwrite]])</f>
        <v/>
      </c>
      <c r="K172" s="17" t="n"/>
      <c r="L172" s="17" t="n"/>
      <c r="M172" s="13">
        <f>IF(COUNTA(tblTime[[#This Row],[TaskName]:[Entity]],tblTime[[#This Row],[FinalCategory]:[Hours]])=4,"FILLED","OPEN")</f>
        <v/>
      </c>
      <c r="N172" s="13">
        <f>IF(SUMIFS(tblTime[Hours],tblTime[Date],tblTime[[#This Row],[Date]]) &gt; 20, "⚠ Over 20 hours!", "")</f>
        <v/>
      </c>
    </row>
    <row r="173" hidden="1">
      <c r="B173" s="14">
        <f>7+B73</f>
        <v/>
      </c>
      <c r="C173" s="15">
        <f>C153</f>
        <v/>
      </c>
      <c r="D173" s="13">
        <f>$G$2</f>
        <v/>
      </c>
      <c r="E173" s="13">
        <f>IFERROR(_xlfn.XLOOKUP(D173,tblEmployees[EmployeeName],tblEmployees[HomeDepartment],""),"")</f>
        <v/>
      </c>
      <c r="F173" s="17" t="n"/>
      <c r="G173" s="17" t="n"/>
      <c r="H173" s="13">
        <f>IFERROR(INDEX(tblTasks[SuggestedCategory],MATCH(tblTime[[#This Row],[TaskName]],tblTasks[TaskName],0)),"")</f>
        <v/>
      </c>
      <c r="I173" s="17" t="n"/>
      <c r="J173" s="13">
        <f>IF(tblTime[[#This Row],[CategoryOverwrite]]="",tblTime[[#This Row],[SuggCategory]],tblTime[[#This Row],[CategoryOverwrite]])</f>
        <v/>
      </c>
      <c r="K173" s="17" t="n"/>
      <c r="L173" s="17" t="n"/>
      <c r="M173" s="13">
        <f>IF(COUNTA(tblTime[[#This Row],[TaskName]:[Entity]],tblTime[[#This Row],[FinalCategory]:[Hours]])=4,"FILLED","OPEN")</f>
        <v/>
      </c>
      <c r="N173" s="13">
        <f>IF(SUMIFS(tblTime[Hours],tblTime[Date],tblTime[[#This Row],[Date]]) &gt; 20, "⚠ Over 20 hours!", "")</f>
        <v/>
      </c>
    </row>
    <row r="174" hidden="1">
      <c r="B174" s="14">
        <f>7+B74</f>
        <v/>
      </c>
      <c r="C174" s="15">
        <f>C154</f>
        <v/>
      </c>
      <c r="D174" s="13">
        <f>$G$2</f>
        <v/>
      </c>
      <c r="E174" s="13">
        <f>IFERROR(_xlfn.XLOOKUP(D174,tblEmployees[EmployeeName],tblEmployees[HomeDepartment],""),"")</f>
        <v/>
      </c>
      <c r="F174" s="17" t="n"/>
      <c r="G174" s="17" t="n"/>
      <c r="H174" s="13">
        <f>IFERROR(INDEX(tblTasks[SuggestedCategory],MATCH(tblTime[[#This Row],[TaskName]],tblTasks[TaskName],0)),"")</f>
        <v/>
      </c>
      <c r="I174" s="17" t="n"/>
      <c r="J174" s="13">
        <f>IF(tblTime[[#This Row],[CategoryOverwrite]]="",tblTime[[#This Row],[SuggCategory]],tblTime[[#This Row],[CategoryOverwrite]])</f>
        <v/>
      </c>
      <c r="K174" s="17" t="n"/>
      <c r="L174" s="17" t="n"/>
      <c r="M174" s="13">
        <f>IF(COUNTA(tblTime[[#This Row],[TaskName]:[Entity]],tblTime[[#This Row],[FinalCategory]:[Hours]])=4,"FILLED","OPEN")</f>
        <v/>
      </c>
      <c r="N174" s="13">
        <f>IF(SUMIFS(tblTime[Hours],tblTime[Date],tblTime[[#This Row],[Date]]) &gt; 20, "⚠ Over 20 hours!", "")</f>
        <v/>
      </c>
    </row>
    <row r="175" hidden="1">
      <c r="B175" s="14">
        <f>7+B75</f>
        <v/>
      </c>
      <c r="C175" s="15">
        <f>C155</f>
        <v/>
      </c>
      <c r="D175" s="13">
        <f>$G$2</f>
        <v/>
      </c>
      <c r="E175" s="13">
        <f>IFERROR(_xlfn.XLOOKUP(D175,tblEmployees[EmployeeName],tblEmployees[HomeDepartment],""),"")</f>
        <v/>
      </c>
      <c r="F175" s="17" t="n"/>
      <c r="G175" s="17" t="n"/>
      <c r="H175" s="13">
        <f>IFERROR(INDEX(tblTasks[SuggestedCategory],MATCH(tblTime[[#This Row],[TaskName]],tblTasks[TaskName],0)),"")</f>
        <v/>
      </c>
      <c r="I175" s="17" t="n"/>
      <c r="J175" s="13">
        <f>IF(tblTime[[#This Row],[CategoryOverwrite]]="",tblTime[[#This Row],[SuggCategory]],tblTime[[#This Row],[CategoryOverwrite]])</f>
        <v/>
      </c>
      <c r="K175" s="17" t="n"/>
      <c r="L175" s="17" t="n"/>
      <c r="M175" s="13">
        <f>IF(COUNTA(tblTime[[#This Row],[TaskName]:[Entity]],tblTime[[#This Row],[FinalCategory]:[Hours]])=4,"FILLED","OPEN")</f>
        <v/>
      </c>
      <c r="N175" s="13">
        <f>IF(SUMIFS(tblTime[Hours],tblTime[Date],tblTime[[#This Row],[Date]]) &gt; 20, "⚠ Over 20 hours!", "")</f>
        <v/>
      </c>
    </row>
    <row r="176" hidden="1">
      <c r="B176" s="14">
        <f>7+B76</f>
        <v/>
      </c>
      <c r="C176" s="15">
        <f>C156</f>
        <v/>
      </c>
      <c r="D176" s="13">
        <f>$G$2</f>
        <v/>
      </c>
      <c r="E176" s="13">
        <f>IFERROR(_xlfn.XLOOKUP(D176,tblEmployees[EmployeeName],tblEmployees[HomeDepartment],""),"")</f>
        <v/>
      </c>
      <c r="F176" s="17" t="n"/>
      <c r="G176" s="17" t="n"/>
      <c r="H176" s="13">
        <f>IFERROR(INDEX(tblTasks[SuggestedCategory],MATCH(tblTime[[#This Row],[TaskName]],tblTasks[TaskName],0)),"")</f>
        <v/>
      </c>
      <c r="I176" s="17" t="n"/>
      <c r="J176" s="13">
        <f>IF(tblTime[[#This Row],[CategoryOverwrite]]="",tblTime[[#This Row],[SuggCategory]],tblTime[[#This Row],[CategoryOverwrite]])</f>
        <v/>
      </c>
      <c r="K176" s="17" t="n"/>
      <c r="L176" s="17" t="n"/>
      <c r="M176" s="13">
        <f>IF(COUNTA(tblTime[[#This Row],[TaskName]:[Entity]],tblTime[[#This Row],[FinalCategory]:[Hours]])=4,"FILLED","OPEN")</f>
        <v/>
      </c>
      <c r="N176" s="13">
        <f>IF(SUMIFS(tblTime[Hours],tblTime[Date],tblTime[[#This Row],[Date]]) &gt; 20, "⚠ Over 20 hours!", "")</f>
        <v/>
      </c>
    </row>
    <row r="177" hidden="1">
      <c r="B177" s="14">
        <f>7+B77</f>
        <v/>
      </c>
      <c r="C177" s="15">
        <f>C157</f>
        <v/>
      </c>
      <c r="D177" s="13">
        <f>$G$2</f>
        <v/>
      </c>
      <c r="E177" s="13">
        <f>IFERROR(_xlfn.XLOOKUP(D177,tblEmployees[EmployeeName],tblEmployees[HomeDepartment],""),"")</f>
        <v/>
      </c>
      <c r="F177" s="17" t="n"/>
      <c r="G177" s="17" t="n"/>
      <c r="H177" s="13">
        <f>IFERROR(INDEX(tblTasks[SuggestedCategory],MATCH(tblTime[[#This Row],[TaskName]],tblTasks[TaskName],0)),"")</f>
        <v/>
      </c>
      <c r="I177" s="17" t="n"/>
      <c r="J177" s="13">
        <f>IF(tblTime[[#This Row],[CategoryOverwrite]]="",tblTime[[#This Row],[SuggCategory]],tblTime[[#This Row],[CategoryOverwrite]])</f>
        <v/>
      </c>
      <c r="K177" s="17" t="n"/>
      <c r="L177" s="17" t="n"/>
      <c r="M177" s="13">
        <f>IF(COUNTA(tblTime[[#This Row],[TaskName]:[Entity]],tblTime[[#This Row],[FinalCategory]:[Hours]])=4,"FILLED","OPEN")</f>
        <v/>
      </c>
      <c r="N177" s="13">
        <f>IF(SUMIFS(tblTime[Hours],tblTime[Date],tblTime[[#This Row],[Date]]) &gt; 20, "⚠ Over 20 hours!", "")</f>
        <v/>
      </c>
    </row>
    <row r="178" hidden="1">
      <c r="B178" s="14">
        <f>7+B78</f>
        <v/>
      </c>
      <c r="C178" s="15">
        <f>C158</f>
        <v/>
      </c>
      <c r="D178" s="13">
        <f>$G$2</f>
        <v/>
      </c>
      <c r="E178" s="13">
        <f>IFERROR(_xlfn.XLOOKUP(D178,tblEmployees[EmployeeName],tblEmployees[HomeDepartment],""),"")</f>
        <v/>
      </c>
      <c r="F178" s="17" t="n"/>
      <c r="G178" s="17" t="n"/>
      <c r="H178" s="13">
        <f>IFERROR(INDEX(tblTasks[SuggestedCategory],MATCH(tblTime[[#This Row],[TaskName]],tblTasks[TaskName],0)),"")</f>
        <v/>
      </c>
      <c r="I178" s="17" t="n"/>
      <c r="J178" s="13">
        <f>IF(tblTime[[#This Row],[CategoryOverwrite]]="",tblTime[[#This Row],[SuggCategory]],tblTime[[#This Row],[CategoryOverwrite]])</f>
        <v/>
      </c>
      <c r="K178" s="17" t="n"/>
      <c r="L178" s="17" t="n"/>
      <c r="M178" s="13">
        <f>IF(COUNTA(tblTime[[#This Row],[TaskName]:[Entity]],tblTime[[#This Row],[FinalCategory]:[Hours]])=4,"FILLED","OPEN")</f>
        <v/>
      </c>
      <c r="N178" s="13">
        <f>IF(SUMIFS(tblTime[Hours],tblTime[Date],tblTime[[#This Row],[Date]]) &gt; 20, "⚠ Over 20 hours!", "")</f>
        <v/>
      </c>
    </row>
    <row r="179" hidden="1">
      <c r="B179" s="14">
        <f>7+B79</f>
        <v/>
      </c>
      <c r="C179" s="15">
        <f>C159</f>
        <v/>
      </c>
      <c r="D179" s="13">
        <f>$G$2</f>
        <v/>
      </c>
      <c r="E179" s="13">
        <f>IFERROR(_xlfn.XLOOKUP(D179,tblEmployees[EmployeeName],tblEmployees[HomeDepartment],""),"")</f>
        <v/>
      </c>
      <c r="F179" s="17" t="n"/>
      <c r="G179" s="17" t="n"/>
      <c r="H179" s="13">
        <f>IFERROR(INDEX(tblTasks[SuggestedCategory],MATCH(tblTime[[#This Row],[TaskName]],tblTasks[TaskName],0)),"")</f>
        <v/>
      </c>
      <c r="I179" s="17" t="n"/>
      <c r="J179" s="13">
        <f>IF(tblTime[[#This Row],[CategoryOverwrite]]="",tblTime[[#This Row],[SuggCategory]],tblTime[[#This Row],[CategoryOverwrite]])</f>
        <v/>
      </c>
      <c r="K179" s="17" t="n"/>
      <c r="L179" s="17" t="n"/>
      <c r="M179" s="13">
        <f>IF(COUNTA(tblTime[[#This Row],[TaskName]:[Entity]],tblTime[[#This Row],[FinalCategory]:[Hours]])=4,"FILLED","OPEN")</f>
        <v/>
      </c>
      <c r="N179" s="13">
        <f>IF(SUMIFS(tblTime[Hours],tblTime[Date],tblTime[[#This Row],[Date]]) &gt; 20, "⚠ Over 20 hours!", "")</f>
        <v/>
      </c>
    </row>
    <row r="180" hidden="1">
      <c r="B180" s="14">
        <f>7+B80</f>
        <v/>
      </c>
      <c r="C180" s="15">
        <f>C160</f>
        <v/>
      </c>
      <c r="D180" s="13">
        <f>$G$2</f>
        <v/>
      </c>
      <c r="E180" s="13">
        <f>IFERROR(_xlfn.XLOOKUP(D180,tblEmployees[EmployeeName],tblEmployees[HomeDepartment],""),"")</f>
        <v/>
      </c>
      <c r="F180" s="17" t="n"/>
      <c r="G180" s="17" t="n"/>
      <c r="H180" s="13">
        <f>IFERROR(INDEX(tblTasks[SuggestedCategory],MATCH(tblTime[[#This Row],[TaskName]],tblTasks[TaskName],0)),"")</f>
        <v/>
      </c>
      <c r="I180" s="17" t="n"/>
      <c r="J180" s="13">
        <f>IF(tblTime[[#This Row],[CategoryOverwrite]]="",tblTime[[#This Row],[SuggCategory]],tblTime[[#This Row],[CategoryOverwrite]])</f>
        <v/>
      </c>
      <c r="K180" s="17" t="n"/>
      <c r="L180" s="17" t="n"/>
      <c r="M180" s="13">
        <f>IF(COUNTA(tblTime[[#This Row],[TaskName]:[Entity]],tblTime[[#This Row],[FinalCategory]:[Hours]])=4,"FILLED","OPEN")</f>
        <v/>
      </c>
      <c r="N180" s="13">
        <f>IF(SUMIFS(tblTime[Hours],tblTime[Date],tblTime[[#This Row],[Date]]) &gt; 20, "⚠ Over 20 hours!", "")</f>
        <v/>
      </c>
    </row>
    <row r="181" hidden="1">
      <c r="B181" s="14">
        <f>7+B81</f>
        <v/>
      </c>
      <c r="C181" s="15">
        <f>C161</f>
        <v/>
      </c>
      <c r="D181" s="13">
        <f>$G$2</f>
        <v/>
      </c>
      <c r="E181" s="13">
        <f>IFERROR(_xlfn.XLOOKUP(D181,tblEmployees[EmployeeName],tblEmployees[HomeDepartment],""),"")</f>
        <v/>
      </c>
      <c r="F181" s="17" t="n"/>
      <c r="G181" s="17" t="n"/>
      <c r="H181" s="13">
        <f>IFERROR(INDEX(tblTasks[SuggestedCategory],MATCH(tblTime[[#This Row],[TaskName]],tblTasks[TaskName],0)),"")</f>
        <v/>
      </c>
      <c r="I181" s="17" t="n"/>
      <c r="J181" s="13">
        <f>IF(tblTime[[#This Row],[CategoryOverwrite]]="",tblTime[[#This Row],[SuggCategory]],tblTime[[#This Row],[CategoryOverwrite]])</f>
        <v/>
      </c>
      <c r="K181" s="17" t="n"/>
      <c r="L181" s="17" t="n"/>
      <c r="M181" s="13">
        <f>IF(COUNTA(tblTime[[#This Row],[TaskName]:[Entity]],tblTime[[#This Row],[FinalCategory]:[Hours]])=4,"FILLED","OPEN")</f>
        <v/>
      </c>
      <c r="N181" s="13">
        <f>IF(SUMIFS(tblTime[Hours],tblTime[Date],tblTime[[#This Row],[Date]]) &gt; 20, "⚠ Over 20 hours!", "")</f>
        <v/>
      </c>
    </row>
    <row r="182" hidden="1">
      <c r="B182" s="14">
        <f>7+B82</f>
        <v/>
      </c>
      <c r="C182" s="15">
        <f>C162</f>
        <v/>
      </c>
      <c r="D182" s="13">
        <f>$G$2</f>
        <v/>
      </c>
      <c r="E182" s="13">
        <f>IFERROR(_xlfn.XLOOKUP(D182,tblEmployees[EmployeeName],tblEmployees[HomeDepartment],""),"")</f>
        <v/>
      </c>
      <c r="F182" s="17" t="n"/>
      <c r="G182" s="17" t="n"/>
      <c r="H182" s="13">
        <f>IFERROR(INDEX(tblTasks[SuggestedCategory],MATCH(tblTime[[#This Row],[TaskName]],tblTasks[TaskName],0)),"")</f>
        <v/>
      </c>
      <c r="I182" s="17" t="n"/>
      <c r="J182" s="13">
        <f>IF(tblTime[[#This Row],[CategoryOverwrite]]="",tblTime[[#This Row],[SuggCategory]],tblTime[[#This Row],[CategoryOverwrite]])</f>
        <v/>
      </c>
      <c r="K182" s="17" t="n"/>
      <c r="L182" s="17" t="n"/>
      <c r="M182" s="13">
        <f>IF(COUNTA(tblTime[[#This Row],[TaskName]:[Entity]],tblTime[[#This Row],[FinalCategory]:[Hours]])=4,"FILLED","OPEN")</f>
        <v/>
      </c>
      <c r="N182" s="13">
        <f>IF(SUMIFS(tblTime[Hours],tblTime[Date],tblTime[[#This Row],[Date]]) &gt; 20, "⚠ Over 20 hours!", "")</f>
        <v/>
      </c>
    </row>
    <row r="183" hidden="1">
      <c r="B183" s="14">
        <f>7+B83</f>
        <v/>
      </c>
      <c r="C183" s="15">
        <f>C163</f>
        <v/>
      </c>
      <c r="D183" s="13">
        <f>$G$2</f>
        <v/>
      </c>
      <c r="E183" s="13">
        <f>IFERROR(_xlfn.XLOOKUP(D183,tblEmployees[EmployeeName],tblEmployees[HomeDepartment],""),"")</f>
        <v/>
      </c>
      <c r="F183" s="17" t="n"/>
      <c r="G183" s="17" t="n"/>
      <c r="H183" s="13">
        <f>IFERROR(INDEX(tblTasks[SuggestedCategory],MATCH(tblTime[[#This Row],[TaskName]],tblTasks[TaskName],0)),"")</f>
        <v/>
      </c>
      <c r="I183" s="17" t="n"/>
      <c r="J183" s="13">
        <f>IF(tblTime[[#This Row],[CategoryOverwrite]]="",tblTime[[#This Row],[SuggCategory]],tblTime[[#This Row],[CategoryOverwrite]])</f>
        <v/>
      </c>
      <c r="K183" s="17" t="n"/>
      <c r="L183" s="17" t="n"/>
      <c r="M183" s="13">
        <f>IF(COUNTA(tblTime[[#This Row],[TaskName]:[Entity]],tblTime[[#This Row],[FinalCategory]:[Hours]])=4,"FILLED","OPEN")</f>
        <v/>
      </c>
      <c r="N183" s="13">
        <f>IF(SUMIFS(tblTime[Hours],tblTime[Date],tblTime[[#This Row],[Date]]) &gt; 20, "⚠ Over 20 hours!", "")</f>
        <v/>
      </c>
    </row>
    <row r="184" hidden="1">
      <c r="B184" s="14">
        <f>7+B84</f>
        <v/>
      </c>
      <c r="C184" s="15">
        <f>C164</f>
        <v/>
      </c>
      <c r="D184" s="13">
        <f>$G$2</f>
        <v/>
      </c>
      <c r="E184" s="13">
        <f>IFERROR(_xlfn.XLOOKUP(D184,tblEmployees[EmployeeName],tblEmployees[HomeDepartment],""),"")</f>
        <v/>
      </c>
      <c r="F184" s="17" t="n"/>
      <c r="G184" s="17" t="n"/>
      <c r="H184" s="13">
        <f>IFERROR(INDEX(tblTasks[SuggestedCategory],MATCH(tblTime[[#This Row],[TaskName]],tblTasks[TaskName],0)),"")</f>
        <v/>
      </c>
      <c r="I184" s="17" t="n"/>
      <c r="J184" s="13">
        <f>IF(tblTime[[#This Row],[CategoryOverwrite]]="",tblTime[[#This Row],[SuggCategory]],tblTime[[#This Row],[CategoryOverwrite]])</f>
        <v/>
      </c>
      <c r="K184" s="17" t="n"/>
      <c r="L184" s="17" t="n"/>
      <c r="M184" s="13">
        <f>IF(COUNTA(tblTime[[#This Row],[TaskName]:[Entity]],tblTime[[#This Row],[FinalCategory]:[Hours]])=4,"FILLED","OPEN")</f>
        <v/>
      </c>
      <c r="N184" s="13">
        <f>IF(SUMIFS(tblTime[Hours],tblTime[Date],tblTime[[#This Row],[Date]]) &gt; 20, "⚠ Over 20 hours!", "")</f>
        <v/>
      </c>
    </row>
    <row r="185" hidden="1">
      <c r="B185" s="14">
        <f>7+B85</f>
        <v/>
      </c>
      <c r="C185" s="15">
        <f>C165</f>
        <v/>
      </c>
      <c r="D185" s="13">
        <f>$G$2</f>
        <v/>
      </c>
      <c r="E185" s="13">
        <f>IFERROR(_xlfn.XLOOKUP(D185,tblEmployees[EmployeeName],tblEmployees[HomeDepartment],""),"")</f>
        <v/>
      </c>
      <c r="F185" s="17" t="n"/>
      <c r="G185" s="17" t="n"/>
      <c r="H185" s="13">
        <f>IFERROR(INDEX(tblTasks[SuggestedCategory],MATCH(tblTime[[#This Row],[TaskName]],tblTasks[TaskName],0)),"")</f>
        <v/>
      </c>
      <c r="I185" s="17" t="n"/>
      <c r="J185" s="13">
        <f>IF(tblTime[[#This Row],[CategoryOverwrite]]="",tblTime[[#This Row],[SuggCategory]],tblTime[[#This Row],[CategoryOverwrite]])</f>
        <v/>
      </c>
      <c r="K185" s="17" t="n"/>
      <c r="L185" s="17" t="n"/>
      <c r="M185" s="13">
        <f>IF(COUNTA(tblTime[[#This Row],[TaskName]:[Entity]],tblTime[[#This Row],[FinalCategory]:[Hours]])=4,"FILLED","OPEN")</f>
        <v/>
      </c>
      <c r="N185" s="13">
        <f>IF(SUMIFS(tblTime[Hours],tblTime[Date],tblTime[[#This Row],[Date]]) &gt; 20, "⚠ Over 20 hours!", "")</f>
        <v/>
      </c>
    </row>
    <row r="186" hidden="1">
      <c r="B186" s="14">
        <f>7+B86</f>
        <v/>
      </c>
      <c r="C186" s="15">
        <f>C166</f>
        <v/>
      </c>
      <c r="D186" s="13">
        <f>$G$2</f>
        <v/>
      </c>
      <c r="E186" s="13">
        <f>IFERROR(_xlfn.XLOOKUP(D186,tblEmployees[EmployeeName],tblEmployees[HomeDepartment],""),"")</f>
        <v/>
      </c>
      <c r="F186" s="17" t="n"/>
      <c r="G186" s="17" t="n"/>
      <c r="H186" s="13">
        <f>IFERROR(INDEX(tblTasks[SuggestedCategory],MATCH(tblTime[[#This Row],[TaskName]],tblTasks[TaskName],0)),"")</f>
        <v/>
      </c>
      <c r="I186" s="17" t="n"/>
      <c r="J186" s="13">
        <f>IF(tblTime[[#This Row],[CategoryOverwrite]]="",tblTime[[#This Row],[SuggCategory]],tblTime[[#This Row],[CategoryOverwrite]])</f>
        <v/>
      </c>
      <c r="K186" s="17" t="n"/>
      <c r="L186" s="17" t="n"/>
      <c r="M186" s="13">
        <f>IF(COUNTA(tblTime[[#This Row],[TaskName]:[Entity]],tblTime[[#This Row],[FinalCategory]:[Hours]])=4,"FILLED","OPEN")</f>
        <v/>
      </c>
      <c r="N186" s="13">
        <f>IF(SUMIFS(tblTime[Hours],tblTime[Date],tblTime[[#This Row],[Date]]) &gt; 20, "⚠ Over 20 hours!", "")</f>
        <v/>
      </c>
    </row>
    <row r="187" hidden="1">
      <c r="B187" s="14">
        <f>7+B87</f>
        <v/>
      </c>
      <c r="C187" s="15">
        <f>C167</f>
        <v/>
      </c>
      <c r="D187" s="13">
        <f>$G$2</f>
        <v/>
      </c>
      <c r="E187" s="13">
        <f>IFERROR(_xlfn.XLOOKUP(D187,tblEmployees[EmployeeName],tblEmployees[HomeDepartment],""),"")</f>
        <v/>
      </c>
      <c r="F187" s="17" t="n"/>
      <c r="G187" s="17" t="n"/>
      <c r="H187" s="13">
        <f>IFERROR(INDEX(tblTasks[SuggestedCategory],MATCH(tblTime[[#This Row],[TaskName]],tblTasks[TaskName],0)),"")</f>
        <v/>
      </c>
      <c r="I187" s="17" t="n"/>
      <c r="J187" s="13">
        <f>IF(tblTime[[#This Row],[CategoryOverwrite]]="",tblTime[[#This Row],[SuggCategory]],tblTime[[#This Row],[CategoryOverwrite]])</f>
        <v/>
      </c>
      <c r="K187" s="17" t="n"/>
      <c r="L187" s="17" t="n"/>
      <c r="M187" s="13">
        <f>IF(COUNTA(tblTime[[#This Row],[TaskName]:[Entity]],tblTime[[#This Row],[FinalCategory]:[Hours]])=4,"FILLED","OPEN")</f>
        <v/>
      </c>
      <c r="N187" s="13">
        <f>IF(SUMIFS(tblTime[Hours],tblTime[Date],tblTime[[#This Row],[Date]]) &gt; 20, "⚠ Over 20 hours!", "")</f>
        <v/>
      </c>
    </row>
    <row r="188" hidden="1">
      <c r="B188" s="14">
        <f>7+B88</f>
        <v/>
      </c>
      <c r="C188" s="15">
        <f>C168</f>
        <v/>
      </c>
      <c r="D188" s="13">
        <f>$G$2</f>
        <v/>
      </c>
      <c r="E188" s="13">
        <f>IFERROR(_xlfn.XLOOKUP(D188,tblEmployees[EmployeeName],tblEmployees[HomeDepartment],""),"")</f>
        <v/>
      </c>
      <c r="F188" s="17" t="n"/>
      <c r="G188" s="17" t="n"/>
      <c r="H188" s="13">
        <f>IFERROR(INDEX(tblTasks[SuggestedCategory],MATCH(tblTime[[#This Row],[TaskName]],tblTasks[TaskName],0)),"")</f>
        <v/>
      </c>
      <c r="I188" s="17" t="n"/>
      <c r="J188" s="13">
        <f>IF(tblTime[[#This Row],[CategoryOverwrite]]="",tblTime[[#This Row],[SuggCategory]],tblTime[[#This Row],[CategoryOverwrite]])</f>
        <v/>
      </c>
      <c r="K188" s="17" t="n"/>
      <c r="L188" s="17" t="n"/>
      <c r="M188" s="13">
        <f>IF(COUNTA(tblTime[[#This Row],[TaskName]:[Entity]],tblTime[[#This Row],[FinalCategory]:[Hours]])=4,"FILLED","OPEN")</f>
        <v/>
      </c>
      <c r="N188" s="13">
        <f>IF(SUMIFS(tblTime[Hours],tblTime[Date],tblTime[[#This Row],[Date]]) &gt; 20, "⚠ Over 20 hours!", "")</f>
        <v/>
      </c>
    </row>
    <row r="189" hidden="1">
      <c r="B189" s="14">
        <f>7+B89</f>
        <v/>
      </c>
      <c r="C189" s="15">
        <f>C169</f>
        <v/>
      </c>
      <c r="D189" s="13">
        <f>$G$2</f>
        <v/>
      </c>
      <c r="E189" s="13">
        <f>IFERROR(_xlfn.XLOOKUP(D189,tblEmployees[EmployeeName],tblEmployees[HomeDepartment],""),"")</f>
        <v/>
      </c>
      <c r="F189" s="17" t="n"/>
      <c r="G189" s="17" t="n"/>
      <c r="H189" s="13">
        <f>IFERROR(INDEX(tblTasks[SuggestedCategory],MATCH(tblTime[[#This Row],[TaskName]],tblTasks[TaskName],0)),"")</f>
        <v/>
      </c>
      <c r="I189" s="17" t="n"/>
      <c r="J189" s="13">
        <f>IF(tblTime[[#This Row],[CategoryOverwrite]]="",tblTime[[#This Row],[SuggCategory]],tblTime[[#This Row],[CategoryOverwrite]])</f>
        <v/>
      </c>
      <c r="K189" s="17" t="n"/>
      <c r="L189" s="17" t="n"/>
      <c r="M189" s="13">
        <f>IF(COUNTA(tblTime[[#This Row],[TaskName]:[Entity]],tblTime[[#This Row],[FinalCategory]:[Hours]])=4,"FILLED","OPEN")</f>
        <v/>
      </c>
      <c r="N189" s="13">
        <f>IF(SUMIFS(tblTime[Hours],tblTime[Date],tblTime[[#This Row],[Date]]) &gt; 20, "⚠ Over 20 hours!", "")</f>
        <v/>
      </c>
    </row>
    <row r="190" hidden="1">
      <c r="B190" s="14">
        <f>7+B90</f>
        <v/>
      </c>
      <c r="C190" s="15">
        <f>C170</f>
        <v/>
      </c>
      <c r="D190" s="13">
        <f>$G$2</f>
        <v/>
      </c>
      <c r="E190" s="13">
        <f>IFERROR(_xlfn.XLOOKUP(D190,tblEmployees[EmployeeName],tblEmployees[HomeDepartment],""),"")</f>
        <v/>
      </c>
      <c r="F190" s="17" t="n"/>
      <c r="G190" s="17" t="n"/>
      <c r="H190" s="13">
        <f>IFERROR(INDEX(tblTasks[SuggestedCategory],MATCH(tblTime[[#This Row],[TaskName]],tblTasks[TaskName],0)),"")</f>
        <v/>
      </c>
      <c r="I190" s="17" t="n"/>
      <c r="J190" s="13">
        <f>IF(tblTime[[#This Row],[CategoryOverwrite]]="",tblTime[[#This Row],[SuggCategory]],tblTime[[#This Row],[CategoryOverwrite]])</f>
        <v/>
      </c>
      <c r="K190" s="17" t="n"/>
      <c r="L190" s="17" t="n"/>
      <c r="M190" s="13">
        <f>IF(COUNTA(tblTime[[#This Row],[TaskName]:[Entity]],tblTime[[#This Row],[FinalCategory]:[Hours]])=4,"FILLED","OPEN")</f>
        <v/>
      </c>
      <c r="N190" s="13">
        <f>IF(SUMIFS(tblTime[Hours],tblTime[Date],tblTime[[#This Row],[Date]]) &gt; 20, "⚠ Over 20 hours!", "")</f>
        <v/>
      </c>
    </row>
    <row r="191" hidden="1">
      <c r="B191" s="14">
        <f>7+B91</f>
        <v/>
      </c>
      <c r="C191" s="15">
        <f>C171</f>
        <v/>
      </c>
      <c r="D191" s="13">
        <f>$G$2</f>
        <v/>
      </c>
      <c r="E191" s="13">
        <f>IFERROR(_xlfn.XLOOKUP(D191,tblEmployees[EmployeeName],tblEmployees[HomeDepartment],""),"")</f>
        <v/>
      </c>
      <c r="F191" s="17" t="n"/>
      <c r="G191" s="17" t="n"/>
      <c r="H191" s="13">
        <f>IFERROR(INDEX(tblTasks[SuggestedCategory],MATCH(tblTime[[#This Row],[TaskName]],tblTasks[TaskName],0)),"")</f>
        <v/>
      </c>
      <c r="I191" s="17" t="n"/>
      <c r="J191" s="13">
        <f>IF(tblTime[[#This Row],[CategoryOverwrite]]="",tblTime[[#This Row],[SuggCategory]],tblTime[[#This Row],[CategoryOverwrite]])</f>
        <v/>
      </c>
      <c r="K191" s="17" t="n"/>
      <c r="L191" s="17" t="n"/>
      <c r="M191" s="13">
        <f>IF(COUNTA(tblTime[[#This Row],[TaskName]:[Entity]],tblTime[[#This Row],[FinalCategory]:[Hours]])=4,"FILLED","OPEN")</f>
        <v/>
      </c>
      <c r="N191" s="13">
        <f>IF(SUMIFS(tblTime[Hours],tblTime[Date],tblTime[[#This Row],[Date]]) &gt; 20, "⚠ Over 20 hours!", "")</f>
        <v/>
      </c>
    </row>
    <row r="192" hidden="1">
      <c r="B192" s="14">
        <f>7+B92</f>
        <v/>
      </c>
      <c r="C192" s="15">
        <f>C172</f>
        <v/>
      </c>
      <c r="D192" s="13">
        <f>$G$2</f>
        <v/>
      </c>
      <c r="E192" s="13">
        <f>IFERROR(_xlfn.XLOOKUP(D192,tblEmployees[EmployeeName],tblEmployees[HomeDepartment],""),"")</f>
        <v/>
      </c>
      <c r="F192" s="17" t="n"/>
      <c r="G192" s="17" t="n"/>
      <c r="H192" s="13">
        <f>IFERROR(INDEX(tblTasks[SuggestedCategory],MATCH(tblTime[[#This Row],[TaskName]],tblTasks[TaskName],0)),"")</f>
        <v/>
      </c>
      <c r="I192" s="17" t="n"/>
      <c r="J192" s="13">
        <f>IF(tblTime[[#This Row],[CategoryOverwrite]]="",tblTime[[#This Row],[SuggCategory]],tblTime[[#This Row],[CategoryOverwrite]])</f>
        <v/>
      </c>
      <c r="K192" s="17" t="n"/>
      <c r="L192" s="17" t="n"/>
      <c r="M192" s="13">
        <f>IF(COUNTA(tblTime[[#This Row],[TaskName]:[Entity]],tblTime[[#This Row],[FinalCategory]:[Hours]])=4,"FILLED","OPEN")</f>
        <v/>
      </c>
      <c r="N192" s="13">
        <f>IF(SUMIFS(tblTime[Hours],tblTime[Date],tblTime[[#This Row],[Date]]) &gt; 20, "⚠ Over 20 hours!", "")</f>
        <v/>
      </c>
    </row>
    <row r="193" hidden="1">
      <c r="B193" s="14">
        <f>7+B93</f>
        <v/>
      </c>
      <c r="C193" s="15">
        <f>C173</f>
        <v/>
      </c>
      <c r="D193" s="13">
        <f>$G$2</f>
        <v/>
      </c>
      <c r="E193" s="13">
        <f>IFERROR(_xlfn.XLOOKUP(D193,tblEmployees[EmployeeName],tblEmployees[HomeDepartment],""),"")</f>
        <v/>
      </c>
      <c r="F193" s="17" t="n"/>
      <c r="G193" s="17" t="n"/>
      <c r="H193" s="13">
        <f>IFERROR(INDEX(tblTasks[SuggestedCategory],MATCH(tblTime[[#This Row],[TaskName]],tblTasks[TaskName],0)),"")</f>
        <v/>
      </c>
      <c r="I193" s="17" t="n"/>
      <c r="J193" s="13">
        <f>IF(tblTime[[#This Row],[CategoryOverwrite]]="",tblTime[[#This Row],[SuggCategory]],tblTime[[#This Row],[CategoryOverwrite]])</f>
        <v/>
      </c>
      <c r="K193" s="17" t="n"/>
      <c r="L193" s="17" t="n"/>
      <c r="M193" s="13">
        <f>IF(COUNTA(tblTime[[#This Row],[TaskName]:[Entity]],tblTime[[#This Row],[FinalCategory]:[Hours]])=4,"FILLED","OPEN")</f>
        <v/>
      </c>
      <c r="N193" s="13">
        <f>IF(SUMIFS(tblTime[Hours],tblTime[Date],tblTime[[#This Row],[Date]]) &gt; 20, "⚠ Over 20 hours!", "")</f>
        <v/>
      </c>
    </row>
    <row r="194" hidden="1">
      <c r="B194" s="14">
        <f>7+B94</f>
        <v/>
      </c>
      <c r="C194" s="15">
        <f>C174</f>
        <v/>
      </c>
      <c r="D194" s="13">
        <f>$G$2</f>
        <v/>
      </c>
      <c r="E194" s="13">
        <f>IFERROR(_xlfn.XLOOKUP(D194,tblEmployees[EmployeeName],tblEmployees[HomeDepartment],""),"")</f>
        <v/>
      </c>
      <c r="F194" s="17" t="n"/>
      <c r="G194" s="17" t="n"/>
      <c r="H194" s="13">
        <f>IFERROR(INDEX(tblTasks[SuggestedCategory],MATCH(tblTime[[#This Row],[TaskName]],tblTasks[TaskName],0)),"")</f>
        <v/>
      </c>
      <c r="I194" s="17" t="n"/>
      <c r="J194" s="13">
        <f>IF(tblTime[[#This Row],[CategoryOverwrite]]="",tblTime[[#This Row],[SuggCategory]],tblTime[[#This Row],[CategoryOverwrite]])</f>
        <v/>
      </c>
      <c r="K194" s="17" t="n"/>
      <c r="L194" s="17" t="n"/>
      <c r="M194" s="13">
        <f>IF(COUNTA(tblTime[[#This Row],[TaskName]:[Entity]],tblTime[[#This Row],[FinalCategory]:[Hours]])=4,"FILLED","OPEN")</f>
        <v/>
      </c>
      <c r="N194" s="13">
        <f>IF(SUMIFS(tblTime[Hours],tblTime[Date],tblTime[[#This Row],[Date]]) &gt; 20, "⚠ Over 20 hours!", "")</f>
        <v/>
      </c>
    </row>
    <row r="195" hidden="1">
      <c r="B195" s="14">
        <f>7+B95</f>
        <v/>
      </c>
      <c r="C195" s="15">
        <f>C175</f>
        <v/>
      </c>
      <c r="D195" s="13">
        <f>$G$2</f>
        <v/>
      </c>
      <c r="E195" s="13">
        <f>IFERROR(_xlfn.XLOOKUP(D195,tblEmployees[EmployeeName],tblEmployees[HomeDepartment],""),"")</f>
        <v/>
      </c>
      <c r="F195" s="17" t="n"/>
      <c r="G195" s="17" t="n"/>
      <c r="H195" s="13">
        <f>IFERROR(INDEX(tblTasks[SuggestedCategory],MATCH(tblTime[[#This Row],[TaskName]],tblTasks[TaskName],0)),"")</f>
        <v/>
      </c>
      <c r="I195" s="17" t="n"/>
      <c r="J195" s="13">
        <f>IF(tblTime[[#This Row],[CategoryOverwrite]]="",tblTime[[#This Row],[SuggCategory]],tblTime[[#This Row],[CategoryOverwrite]])</f>
        <v/>
      </c>
      <c r="K195" s="17" t="n"/>
      <c r="L195" s="17" t="n"/>
      <c r="M195" s="13">
        <f>IF(COUNTA(tblTime[[#This Row],[TaskName]:[Entity]],tblTime[[#This Row],[FinalCategory]:[Hours]])=4,"FILLED","OPEN")</f>
        <v/>
      </c>
      <c r="N195" s="13">
        <f>IF(SUMIFS(tblTime[Hours],tblTime[Date],tblTime[[#This Row],[Date]]) &gt; 20, "⚠ Over 20 hours!", "")</f>
        <v/>
      </c>
    </row>
    <row r="196" hidden="1">
      <c r="B196" s="14">
        <f>7+B96</f>
        <v/>
      </c>
      <c r="C196" s="15">
        <f>C176</f>
        <v/>
      </c>
      <c r="D196" s="13">
        <f>$G$2</f>
        <v/>
      </c>
      <c r="E196" s="13">
        <f>IFERROR(_xlfn.XLOOKUP(D196,tblEmployees[EmployeeName],tblEmployees[HomeDepartment],""),"")</f>
        <v/>
      </c>
      <c r="F196" s="17" t="n"/>
      <c r="G196" s="17" t="n"/>
      <c r="H196" s="13">
        <f>IFERROR(INDEX(tblTasks[SuggestedCategory],MATCH(tblTime[[#This Row],[TaskName]],tblTasks[TaskName],0)),"")</f>
        <v/>
      </c>
      <c r="I196" s="17" t="n"/>
      <c r="J196" s="13">
        <f>IF(tblTime[[#This Row],[CategoryOverwrite]]="",tblTime[[#This Row],[SuggCategory]],tblTime[[#This Row],[CategoryOverwrite]])</f>
        <v/>
      </c>
      <c r="K196" s="17" t="n"/>
      <c r="L196" s="17" t="n"/>
      <c r="M196" s="13">
        <f>IF(COUNTA(tblTime[[#This Row],[TaskName]:[Entity]],tblTime[[#This Row],[FinalCategory]:[Hours]])=4,"FILLED","OPEN")</f>
        <v/>
      </c>
      <c r="N196" s="13">
        <f>IF(SUMIFS(tblTime[Hours],tblTime[Date],tblTime[[#This Row],[Date]]) &gt; 20, "⚠ Over 20 hours!", "")</f>
        <v/>
      </c>
    </row>
    <row r="197" hidden="1">
      <c r="B197" s="14">
        <f>7+B97</f>
        <v/>
      </c>
      <c r="C197" s="15">
        <f>C177</f>
        <v/>
      </c>
      <c r="D197" s="13">
        <f>$G$2</f>
        <v/>
      </c>
      <c r="E197" s="13">
        <f>IFERROR(_xlfn.XLOOKUP(D197,tblEmployees[EmployeeName],tblEmployees[HomeDepartment],""),"")</f>
        <v/>
      </c>
      <c r="F197" s="17" t="n"/>
      <c r="G197" s="17" t="n"/>
      <c r="H197" s="13">
        <f>IFERROR(INDEX(tblTasks[SuggestedCategory],MATCH(tblTime[[#This Row],[TaskName]],tblTasks[TaskName],0)),"")</f>
        <v/>
      </c>
      <c r="I197" s="17" t="n"/>
      <c r="J197" s="13">
        <f>IF(tblTime[[#This Row],[CategoryOverwrite]]="",tblTime[[#This Row],[SuggCategory]],tblTime[[#This Row],[CategoryOverwrite]])</f>
        <v/>
      </c>
      <c r="K197" s="17" t="n"/>
      <c r="L197" s="17" t="n"/>
      <c r="M197" s="13">
        <f>IF(COUNTA(tblTime[[#This Row],[TaskName]:[Entity]],tblTime[[#This Row],[FinalCategory]:[Hours]])=4,"FILLED","OPEN")</f>
        <v/>
      </c>
      <c r="N197" s="13">
        <f>IF(SUMIFS(tblTime[Hours],tblTime[Date],tblTime[[#This Row],[Date]]) &gt; 20, "⚠ Over 20 hours!", "")</f>
        <v/>
      </c>
    </row>
    <row r="198" hidden="1">
      <c r="B198" s="14">
        <f>7+B98</f>
        <v/>
      </c>
      <c r="C198" s="15">
        <f>C178</f>
        <v/>
      </c>
      <c r="D198" s="13">
        <f>$G$2</f>
        <v/>
      </c>
      <c r="E198" s="13">
        <f>IFERROR(_xlfn.XLOOKUP(D198,tblEmployees[EmployeeName],tblEmployees[HomeDepartment],""),"")</f>
        <v/>
      </c>
      <c r="F198" s="17" t="n"/>
      <c r="G198" s="17" t="n"/>
      <c r="H198" s="13">
        <f>IFERROR(INDEX(tblTasks[SuggestedCategory],MATCH(tblTime[[#This Row],[TaskName]],tblTasks[TaskName],0)),"")</f>
        <v/>
      </c>
      <c r="I198" s="17" t="n"/>
      <c r="J198" s="13">
        <f>IF(tblTime[[#This Row],[CategoryOverwrite]]="",tblTime[[#This Row],[SuggCategory]],tblTime[[#This Row],[CategoryOverwrite]])</f>
        <v/>
      </c>
      <c r="K198" s="17" t="n"/>
      <c r="L198" s="17" t="n"/>
      <c r="M198" s="13">
        <f>IF(COUNTA(tblTime[[#This Row],[TaskName]:[Entity]],tblTime[[#This Row],[FinalCategory]:[Hours]])=4,"FILLED","OPEN")</f>
        <v/>
      </c>
      <c r="N198" s="13">
        <f>IF(SUMIFS(tblTime[Hours],tblTime[Date],tblTime[[#This Row],[Date]]) &gt; 20, "⚠ Over 20 hours!", "")</f>
        <v/>
      </c>
    </row>
    <row r="199" hidden="1">
      <c r="B199" s="14">
        <f>7+B99</f>
        <v/>
      </c>
      <c r="C199" s="15">
        <f>C179</f>
        <v/>
      </c>
      <c r="D199" s="13">
        <f>$G$2</f>
        <v/>
      </c>
      <c r="E199" s="13">
        <f>IFERROR(_xlfn.XLOOKUP(D199,tblEmployees[EmployeeName],tblEmployees[HomeDepartment],""),"")</f>
        <v/>
      </c>
      <c r="F199" s="17" t="n"/>
      <c r="G199" s="17" t="n"/>
      <c r="H199" s="13">
        <f>IFERROR(INDEX(tblTasks[SuggestedCategory],MATCH(tblTime[[#This Row],[TaskName]],tblTasks[TaskName],0)),"")</f>
        <v/>
      </c>
      <c r="I199" s="17" t="n"/>
      <c r="J199" s="13">
        <f>IF(tblTime[[#This Row],[CategoryOverwrite]]="",tblTime[[#This Row],[SuggCategory]],tblTime[[#This Row],[CategoryOverwrite]])</f>
        <v/>
      </c>
      <c r="K199" s="17" t="n"/>
      <c r="L199" s="17" t="n"/>
      <c r="M199" s="13">
        <f>IF(COUNTA(tblTime[[#This Row],[TaskName]:[Entity]],tblTime[[#This Row],[FinalCategory]:[Hours]])=4,"FILLED","OPEN")</f>
        <v/>
      </c>
      <c r="N199" s="13">
        <f>IF(SUMIFS(tblTime[Hours],tblTime[Date],tblTime[[#This Row],[Date]]) &gt; 20, "⚠ Over 20 hours!", "")</f>
        <v/>
      </c>
    </row>
    <row r="200" hidden="1">
      <c r="B200" s="14">
        <f>7+B100</f>
        <v/>
      </c>
      <c r="C200" s="15">
        <f>C180</f>
        <v/>
      </c>
      <c r="D200" s="13">
        <f>$G$2</f>
        <v/>
      </c>
      <c r="E200" s="13">
        <f>IFERROR(_xlfn.XLOOKUP(D200,tblEmployees[EmployeeName],tblEmployees[HomeDepartment],""),"")</f>
        <v/>
      </c>
      <c r="F200" s="17" t="n"/>
      <c r="G200" s="17" t="n"/>
      <c r="H200" s="13">
        <f>IFERROR(INDEX(tblTasks[SuggestedCategory],MATCH(tblTime[[#This Row],[TaskName]],tblTasks[TaskName],0)),"")</f>
        <v/>
      </c>
      <c r="I200" s="17" t="n"/>
      <c r="J200" s="13">
        <f>IF(tblTime[[#This Row],[CategoryOverwrite]]="",tblTime[[#This Row],[SuggCategory]],tblTime[[#This Row],[CategoryOverwrite]])</f>
        <v/>
      </c>
      <c r="K200" s="17" t="n"/>
      <c r="L200" s="17" t="n"/>
      <c r="M200" s="13">
        <f>IF(COUNTA(tblTime[[#This Row],[TaskName]:[Entity]],tblTime[[#This Row],[FinalCategory]:[Hours]])=4,"FILLED","OPEN")</f>
        <v/>
      </c>
      <c r="N200" s="13">
        <f>IF(SUMIFS(tblTime[Hours],tblTime[Date],tblTime[[#This Row],[Date]]) &gt; 20, "⚠ Over 20 hours!", "")</f>
        <v/>
      </c>
    </row>
    <row r="201" hidden="1">
      <c r="B201" s="14">
        <f>7+B101</f>
        <v/>
      </c>
      <c r="C201" s="15">
        <f>C181</f>
        <v/>
      </c>
      <c r="D201" s="13">
        <f>$G$2</f>
        <v/>
      </c>
      <c r="E201" s="13">
        <f>IFERROR(_xlfn.XLOOKUP(D201,tblEmployees[EmployeeName],tblEmployees[HomeDepartment],""),"")</f>
        <v/>
      </c>
      <c r="F201" s="17" t="n"/>
      <c r="G201" s="17" t="n"/>
      <c r="H201" s="13">
        <f>IFERROR(INDEX(tblTasks[SuggestedCategory],MATCH(tblTime[[#This Row],[TaskName]],tblTasks[TaskName],0)),"")</f>
        <v/>
      </c>
      <c r="I201" s="17" t="n"/>
      <c r="J201" s="13">
        <f>IF(tblTime[[#This Row],[CategoryOverwrite]]="",tblTime[[#This Row],[SuggCategory]],tblTime[[#This Row],[CategoryOverwrite]])</f>
        <v/>
      </c>
      <c r="K201" s="17" t="n"/>
      <c r="L201" s="17" t="n"/>
      <c r="M201" s="13">
        <f>IF(COUNTA(tblTime[[#This Row],[TaskName]:[Entity]],tblTime[[#This Row],[FinalCategory]:[Hours]])=4,"FILLED","OPEN")</f>
        <v/>
      </c>
      <c r="N201" s="13">
        <f>IF(SUMIFS(tblTime[Hours],tblTime[Date],tblTime[[#This Row],[Date]]) &gt; 20, "⚠ Over 20 hours!", "")</f>
        <v/>
      </c>
    </row>
    <row r="202" hidden="1">
      <c r="B202" s="14">
        <f>7+B102</f>
        <v/>
      </c>
      <c r="C202" s="15">
        <f>C182</f>
        <v/>
      </c>
      <c r="D202" s="13">
        <f>$G$2</f>
        <v/>
      </c>
      <c r="E202" s="13">
        <f>IFERROR(_xlfn.XLOOKUP(D202,tblEmployees[EmployeeName],tblEmployees[HomeDepartment],""),"")</f>
        <v/>
      </c>
      <c r="F202" s="17" t="n"/>
      <c r="G202" s="17" t="n"/>
      <c r="H202" s="13">
        <f>IFERROR(INDEX(tblTasks[SuggestedCategory],MATCH(tblTime[[#This Row],[TaskName]],tblTasks[TaskName],0)),"")</f>
        <v/>
      </c>
      <c r="I202" s="17" t="n"/>
      <c r="J202" s="13">
        <f>IF(tblTime[[#This Row],[CategoryOverwrite]]="",tblTime[[#This Row],[SuggCategory]],tblTime[[#This Row],[CategoryOverwrite]])</f>
        <v/>
      </c>
      <c r="K202" s="17" t="n"/>
      <c r="L202" s="17" t="n"/>
      <c r="M202" s="13">
        <f>IF(COUNTA(tblTime[[#This Row],[TaskName]:[Entity]],tblTime[[#This Row],[FinalCategory]:[Hours]])=4,"FILLED","OPEN")</f>
        <v/>
      </c>
      <c r="N202" s="13">
        <f>IF(SUMIFS(tblTime[Hours],tblTime[Date],tblTime[[#This Row],[Date]]) &gt; 20, "⚠ Over 20 hours!", "")</f>
        <v/>
      </c>
    </row>
    <row r="203" hidden="1">
      <c r="B203" s="14">
        <f>7+B103</f>
        <v/>
      </c>
      <c r="C203" s="15">
        <f>C183</f>
        <v/>
      </c>
      <c r="D203" s="13">
        <f>$G$2</f>
        <v/>
      </c>
      <c r="E203" s="13">
        <f>IFERROR(_xlfn.XLOOKUP(D203,tblEmployees[EmployeeName],tblEmployees[HomeDepartment],""),"")</f>
        <v/>
      </c>
      <c r="F203" s="17" t="n"/>
      <c r="G203" s="17" t="n"/>
      <c r="H203" s="13">
        <f>IFERROR(INDEX(tblTasks[SuggestedCategory],MATCH(tblTime[[#This Row],[TaskName]],tblTasks[TaskName],0)),"")</f>
        <v/>
      </c>
      <c r="I203" s="17" t="n"/>
      <c r="J203" s="13">
        <f>IF(tblTime[[#This Row],[CategoryOverwrite]]="",tblTime[[#This Row],[SuggCategory]],tblTime[[#This Row],[CategoryOverwrite]])</f>
        <v/>
      </c>
      <c r="K203" s="17" t="n"/>
      <c r="L203" s="17" t="n"/>
      <c r="M203" s="13">
        <f>IF(COUNTA(tblTime[[#This Row],[TaskName]:[Entity]],tblTime[[#This Row],[FinalCategory]:[Hours]])=4,"FILLED","OPEN")</f>
        <v/>
      </c>
      <c r="N203" s="13">
        <f>IF(SUMIFS(tblTime[Hours],tblTime[Date],tblTime[[#This Row],[Date]]) &gt; 20, "⚠ Over 20 hours!", "")</f>
        <v/>
      </c>
    </row>
    <row r="204" hidden="1">
      <c r="B204" s="14">
        <f>7+B104</f>
        <v/>
      </c>
      <c r="C204" s="15">
        <f>C184</f>
        <v/>
      </c>
      <c r="D204" s="13">
        <f>$G$2</f>
        <v/>
      </c>
      <c r="E204" s="13">
        <f>IFERROR(_xlfn.XLOOKUP(D204,tblEmployees[EmployeeName],tblEmployees[HomeDepartment],""),"")</f>
        <v/>
      </c>
      <c r="F204" s="17" t="n"/>
      <c r="G204" s="17" t="n"/>
      <c r="H204" s="13">
        <f>IFERROR(INDEX(tblTasks[SuggestedCategory],MATCH(tblTime[[#This Row],[TaskName]],tblTasks[TaskName],0)),"")</f>
        <v/>
      </c>
      <c r="I204" s="17" t="n"/>
      <c r="J204" s="13">
        <f>IF(tblTime[[#This Row],[CategoryOverwrite]]="",tblTime[[#This Row],[SuggCategory]],tblTime[[#This Row],[CategoryOverwrite]])</f>
        <v/>
      </c>
      <c r="K204" s="17" t="n"/>
      <c r="L204" s="17" t="n"/>
      <c r="M204" s="13">
        <f>IF(COUNTA(tblTime[[#This Row],[TaskName]:[Entity]],tblTime[[#This Row],[FinalCategory]:[Hours]])=4,"FILLED","OPEN")</f>
        <v/>
      </c>
      <c r="N204" s="13">
        <f>IF(SUMIFS(tblTime[Hours],tblTime[Date],tblTime[[#This Row],[Date]]) &gt; 20, "⚠ Over 20 hours!", "")</f>
        <v/>
      </c>
    </row>
    <row r="205" hidden="1">
      <c r="B205" s="14">
        <f>7+B105</f>
        <v/>
      </c>
      <c r="C205" s="15">
        <f>C185</f>
        <v/>
      </c>
      <c r="D205" s="13">
        <f>$G$2</f>
        <v/>
      </c>
      <c r="E205" s="13">
        <f>IFERROR(_xlfn.XLOOKUP(D205,tblEmployees[EmployeeName],tblEmployees[HomeDepartment],""),"")</f>
        <v/>
      </c>
      <c r="F205" s="17" t="n"/>
      <c r="G205" s="17" t="n"/>
      <c r="H205" s="13">
        <f>IFERROR(INDEX(tblTasks[SuggestedCategory],MATCH(tblTime[[#This Row],[TaskName]],tblTasks[TaskName],0)),"")</f>
        <v/>
      </c>
      <c r="I205" s="17" t="n"/>
      <c r="J205" s="13">
        <f>IF(tblTime[[#This Row],[CategoryOverwrite]]="",tblTime[[#This Row],[SuggCategory]],tblTime[[#This Row],[CategoryOverwrite]])</f>
        <v/>
      </c>
      <c r="K205" s="17" t="n"/>
      <c r="L205" s="17" t="n"/>
      <c r="M205" s="13">
        <f>IF(COUNTA(tblTime[[#This Row],[TaskName]:[Entity]],tblTime[[#This Row],[FinalCategory]:[Hours]])=4,"FILLED","OPEN")</f>
        <v/>
      </c>
      <c r="N205" s="13">
        <f>IF(SUMIFS(tblTime[Hours],tblTime[Date],tblTime[[#This Row],[Date]]) &gt; 20, "⚠ Over 20 hours!", "")</f>
        <v/>
      </c>
    </row>
    <row r="206" hidden="1">
      <c r="B206" s="14">
        <f>7+B106</f>
        <v/>
      </c>
      <c r="C206" s="15">
        <f>C186</f>
        <v/>
      </c>
      <c r="D206" s="13">
        <f>$G$2</f>
        <v/>
      </c>
      <c r="E206" s="13">
        <f>IFERROR(_xlfn.XLOOKUP(D206,tblEmployees[EmployeeName],tblEmployees[HomeDepartment],""),"")</f>
        <v/>
      </c>
      <c r="F206" s="17" t="n"/>
      <c r="G206" s="17" t="n"/>
      <c r="H206" s="13">
        <f>IFERROR(INDEX(tblTasks[SuggestedCategory],MATCH(tblTime[[#This Row],[TaskName]],tblTasks[TaskName],0)),"")</f>
        <v/>
      </c>
      <c r="I206" s="17" t="n"/>
      <c r="J206" s="13">
        <f>IF(tblTime[[#This Row],[CategoryOverwrite]]="",tblTime[[#This Row],[SuggCategory]],tblTime[[#This Row],[CategoryOverwrite]])</f>
        <v/>
      </c>
      <c r="K206" s="17" t="n"/>
      <c r="L206" s="17" t="n"/>
      <c r="M206" s="13">
        <f>IF(COUNTA(tblTime[[#This Row],[TaskName]:[Entity]],tblTime[[#This Row],[FinalCategory]:[Hours]])=4,"FILLED","OPEN")</f>
        <v/>
      </c>
      <c r="N206" s="13">
        <f>IF(SUMIFS(tblTime[Hours],tblTime[Date],tblTime[[#This Row],[Date]]) &gt; 20, "⚠ Over 20 hours!", "")</f>
        <v/>
      </c>
    </row>
    <row r="207" hidden="1">
      <c r="B207" s="14">
        <f>7+B107</f>
        <v/>
      </c>
      <c r="C207" s="15">
        <f>C187</f>
        <v/>
      </c>
      <c r="D207" s="13">
        <f>$G$2</f>
        <v/>
      </c>
      <c r="E207" s="13">
        <f>IFERROR(_xlfn.XLOOKUP(D207,tblEmployees[EmployeeName],tblEmployees[HomeDepartment],""),"")</f>
        <v/>
      </c>
      <c r="F207" s="17" t="n"/>
      <c r="G207" s="17" t="n"/>
      <c r="H207" s="13">
        <f>IFERROR(INDEX(tblTasks[SuggestedCategory],MATCH(tblTime[[#This Row],[TaskName]],tblTasks[TaskName],0)),"")</f>
        <v/>
      </c>
      <c r="I207" s="17" t="n"/>
      <c r="J207" s="13">
        <f>IF(tblTime[[#This Row],[CategoryOverwrite]]="",tblTime[[#This Row],[SuggCategory]],tblTime[[#This Row],[CategoryOverwrite]])</f>
        <v/>
      </c>
      <c r="K207" s="17" t="n"/>
      <c r="L207" s="17" t="n"/>
      <c r="M207" s="13">
        <f>IF(COUNTA(tblTime[[#This Row],[TaskName]:[Entity]],tblTime[[#This Row],[FinalCategory]:[Hours]])=4,"FILLED","OPEN")</f>
        <v/>
      </c>
      <c r="N207" s="13">
        <f>IF(SUMIFS(tblTime[Hours],tblTime[Date],tblTime[[#This Row],[Date]]) &gt; 20, "⚠ Over 20 hours!", "")</f>
        <v/>
      </c>
    </row>
    <row r="208" hidden="1">
      <c r="B208" s="14">
        <f>7+B108</f>
        <v/>
      </c>
      <c r="C208" s="15">
        <f>C188</f>
        <v/>
      </c>
      <c r="D208" s="13">
        <f>$G$2</f>
        <v/>
      </c>
      <c r="E208" s="13">
        <f>IFERROR(_xlfn.XLOOKUP(D208,tblEmployees[EmployeeName],tblEmployees[HomeDepartment],""),"")</f>
        <v/>
      </c>
      <c r="F208" s="17" t="n"/>
      <c r="G208" s="17" t="n"/>
      <c r="H208" s="13">
        <f>IFERROR(INDEX(tblTasks[SuggestedCategory],MATCH(tblTime[[#This Row],[TaskName]],tblTasks[TaskName],0)),"")</f>
        <v/>
      </c>
      <c r="I208" s="17" t="n"/>
      <c r="J208" s="13">
        <f>IF(tblTime[[#This Row],[CategoryOverwrite]]="",tblTime[[#This Row],[SuggCategory]],tblTime[[#This Row],[CategoryOverwrite]])</f>
        <v/>
      </c>
      <c r="K208" s="17" t="n"/>
      <c r="L208" s="17" t="n"/>
      <c r="M208" s="13">
        <f>IF(COUNTA(tblTime[[#This Row],[TaskName]:[Entity]],tblTime[[#This Row],[FinalCategory]:[Hours]])=4,"FILLED","OPEN")</f>
        <v/>
      </c>
      <c r="N208" s="13">
        <f>IF(SUMIFS(tblTime[Hours],tblTime[Date],tblTime[[#This Row],[Date]]) &gt; 20, "⚠ Over 20 hours!", "")</f>
        <v/>
      </c>
    </row>
    <row r="209" hidden="1">
      <c r="B209" s="14">
        <f>7+B109</f>
        <v/>
      </c>
      <c r="C209" s="15">
        <f>C189</f>
        <v/>
      </c>
      <c r="D209" s="13">
        <f>$G$2</f>
        <v/>
      </c>
      <c r="E209" s="13">
        <f>IFERROR(_xlfn.XLOOKUP(D209,tblEmployees[EmployeeName],tblEmployees[HomeDepartment],""),"")</f>
        <v/>
      </c>
      <c r="F209" s="17" t="n"/>
      <c r="G209" s="17" t="n"/>
      <c r="H209" s="13">
        <f>IFERROR(INDEX(tblTasks[SuggestedCategory],MATCH(tblTime[[#This Row],[TaskName]],tblTasks[TaskName],0)),"")</f>
        <v/>
      </c>
      <c r="I209" s="17" t="n"/>
      <c r="J209" s="13">
        <f>IF(tblTime[[#This Row],[CategoryOverwrite]]="",tblTime[[#This Row],[SuggCategory]],tblTime[[#This Row],[CategoryOverwrite]])</f>
        <v/>
      </c>
      <c r="K209" s="17" t="n"/>
      <c r="L209" s="17" t="n"/>
      <c r="M209" s="13">
        <f>IF(COUNTA(tblTime[[#This Row],[TaskName]:[Entity]],tblTime[[#This Row],[FinalCategory]:[Hours]])=4,"FILLED","OPEN")</f>
        <v/>
      </c>
      <c r="N209" s="13">
        <f>IF(SUMIFS(tblTime[Hours],tblTime[Date],tblTime[[#This Row],[Date]]) &gt; 20, "⚠ Over 20 hours!", "")</f>
        <v/>
      </c>
    </row>
    <row r="210" hidden="1">
      <c r="B210" s="14">
        <f>7+B110</f>
        <v/>
      </c>
      <c r="C210" s="15">
        <f>C190</f>
        <v/>
      </c>
      <c r="D210" s="13">
        <f>$G$2</f>
        <v/>
      </c>
      <c r="E210" s="13">
        <f>IFERROR(_xlfn.XLOOKUP(D210,tblEmployees[EmployeeName],tblEmployees[HomeDepartment],""),"")</f>
        <v/>
      </c>
      <c r="F210" s="17" t="n"/>
      <c r="G210" s="17" t="n"/>
      <c r="H210" s="13">
        <f>IFERROR(INDEX(tblTasks[SuggestedCategory],MATCH(tblTime[[#This Row],[TaskName]],tblTasks[TaskName],0)),"")</f>
        <v/>
      </c>
      <c r="I210" s="17" t="n"/>
      <c r="J210" s="13">
        <f>IF(tblTime[[#This Row],[CategoryOverwrite]]="",tblTime[[#This Row],[SuggCategory]],tblTime[[#This Row],[CategoryOverwrite]])</f>
        <v/>
      </c>
      <c r="K210" s="17" t="n"/>
      <c r="L210" s="17" t="n"/>
      <c r="M210" s="13">
        <f>IF(COUNTA(tblTime[[#This Row],[TaskName]:[Entity]],tblTime[[#This Row],[FinalCategory]:[Hours]])=4,"FILLED","OPEN")</f>
        <v/>
      </c>
      <c r="N210" s="13">
        <f>IF(SUMIFS(tblTime[Hours],tblTime[Date],tblTime[[#This Row],[Date]]) &gt; 20, "⚠ Over 20 hours!", "")</f>
        <v/>
      </c>
    </row>
    <row r="211" hidden="1">
      <c r="B211" s="14">
        <f>7+B111</f>
        <v/>
      </c>
      <c r="C211" s="15">
        <f>C191</f>
        <v/>
      </c>
      <c r="D211" s="13">
        <f>$G$2</f>
        <v/>
      </c>
      <c r="E211" s="13">
        <f>IFERROR(_xlfn.XLOOKUP(D211,tblEmployees[EmployeeName],tblEmployees[HomeDepartment],""),"")</f>
        <v/>
      </c>
      <c r="F211" s="17" t="n"/>
      <c r="G211" s="17" t="n"/>
      <c r="H211" s="13">
        <f>IFERROR(INDEX(tblTasks[SuggestedCategory],MATCH(tblTime[[#This Row],[TaskName]],tblTasks[TaskName],0)),"")</f>
        <v/>
      </c>
      <c r="I211" s="17" t="n"/>
      <c r="J211" s="13">
        <f>IF(tblTime[[#This Row],[CategoryOverwrite]]="",tblTime[[#This Row],[SuggCategory]],tblTime[[#This Row],[CategoryOverwrite]])</f>
        <v/>
      </c>
      <c r="K211" s="17" t="n"/>
      <c r="L211" s="17" t="n"/>
      <c r="M211" s="13">
        <f>IF(COUNTA(tblTime[[#This Row],[TaskName]:[Entity]],tblTime[[#This Row],[FinalCategory]:[Hours]])=4,"FILLED","OPEN")</f>
        <v/>
      </c>
      <c r="N211" s="13">
        <f>IF(SUMIFS(tblTime[Hours],tblTime[Date],tblTime[[#This Row],[Date]]) &gt; 20, "⚠ Over 20 hours!", "")</f>
        <v/>
      </c>
    </row>
    <row r="212" hidden="1">
      <c r="B212" s="14">
        <f>7+B112</f>
        <v/>
      </c>
      <c r="C212" s="15">
        <f>C192</f>
        <v/>
      </c>
      <c r="D212" s="13">
        <f>$G$2</f>
        <v/>
      </c>
      <c r="E212" s="13">
        <f>IFERROR(_xlfn.XLOOKUP(D212,tblEmployees[EmployeeName],tblEmployees[HomeDepartment],""),"")</f>
        <v/>
      </c>
      <c r="F212" s="17" t="n"/>
      <c r="G212" s="17" t="n"/>
      <c r="H212" s="13">
        <f>IFERROR(INDEX(tblTasks[SuggestedCategory],MATCH(tblTime[[#This Row],[TaskName]],tblTasks[TaskName],0)),"")</f>
        <v/>
      </c>
      <c r="I212" s="17" t="n"/>
      <c r="J212" s="13">
        <f>IF(tblTime[[#This Row],[CategoryOverwrite]]="",tblTime[[#This Row],[SuggCategory]],tblTime[[#This Row],[CategoryOverwrite]])</f>
        <v/>
      </c>
      <c r="K212" s="17" t="n"/>
      <c r="L212" s="17" t="n"/>
      <c r="M212" s="13">
        <f>IF(COUNTA(tblTime[[#This Row],[TaskName]:[Entity]],tblTime[[#This Row],[FinalCategory]:[Hours]])=4,"FILLED","OPEN")</f>
        <v/>
      </c>
      <c r="N212" s="13">
        <f>IF(SUMIFS(tblTime[Hours],tblTime[Date],tblTime[[#This Row],[Date]]) &gt; 20, "⚠ Over 20 hours!", "")</f>
        <v/>
      </c>
    </row>
    <row r="213" hidden="1">
      <c r="B213" s="14">
        <f>7+B113</f>
        <v/>
      </c>
      <c r="C213" s="15">
        <f>C193</f>
        <v/>
      </c>
      <c r="D213" s="13">
        <f>$G$2</f>
        <v/>
      </c>
      <c r="E213" s="13">
        <f>IFERROR(_xlfn.XLOOKUP(D213,tblEmployees[EmployeeName],tblEmployees[HomeDepartment],""),"")</f>
        <v/>
      </c>
      <c r="F213" s="17" t="n"/>
      <c r="G213" s="17" t="n"/>
      <c r="H213" s="13">
        <f>IFERROR(INDEX(tblTasks[SuggestedCategory],MATCH(tblTime[[#This Row],[TaskName]],tblTasks[TaskName],0)),"")</f>
        <v/>
      </c>
      <c r="I213" s="17" t="n"/>
      <c r="J213" s="13">
        <f>IF(tblTime[[#This Row],[CategoryOverwrite]]="",tblTime[[#This Row],[SuggCategory]],tblTime[[#This Row],[CategoryOverwrite]])</f>
        <v/>
      </c>
      <c r="K213" s="17" t="n"/>
      <c r="L213" s="17" t="n"/>
      <c r="M213" s="13">
        <f>IF(COUNTA(tblTime[[#This Row],[TaskName]:[Entity]],tblTime[[#This Row],[FinalCategory]:[Hours]])=4,"FILLED","OPEN")</f>
        <v/>
      </c>
      <c r="N213" s="13">
        <f>IF(SUMIFS(tblTime[Hours],tblTime[Date],tblTime[[#This Row],[Date]]) &gt; 20, "⚠ Over 20 hours!", "")</f>
        <v/>
      </c>
    </row>
    <row r="214" hidden="1">
      <c r="B214" s="14">
        <f>7+B114</f>
        <v/>
      </c>
      <c r="C214" s="15">
        <f>C194</f>
        <v/>
      </c>
      <c r="D214" s="13">
        <f>$G$2</f>
        <v/>
      </c>
      <c r="E214" s="13">
        <f>IFERROR(_xlfn.XLOOKUP(D214,tblEmployees[EmployeeName],tblEmployees[HomeDepartment],""),"")</f>
        <v/>
      </c>
      <c r="F214" s="17" t="n"/>
      <c r="G214" s="17" t="n"/>
      <c r="H214" s="13">
        <f>IFERROR(INDEX(tblTasks[SuggestedCategory],MATCH(tblTime[[#This Row],[TaskName]],tblTasks[TaskName],0)),"")</f>
        <v/>
      </c>
      <c r="I214" s="17" t="n"/>
      <c r="J214" s="13">
        <f>IF(tblTime[[#This Row],[CategoryOverwrite]]="",tblTime[[#This Row],[SuggCategory]],tblTime[[#This Row],[CategoryOverwrite]])</f>
        <v/>
      </c>
      <c r="K214" s="17" t="n"/>
      <c r="L214" s="17" t="n"/>
      <c r="M214" s="13">
        <f>IF(COUNTA(tblTime[[#This Row],[TaskName]:[Entity]],tblTime[[#This Row],[FinalCategory]:[Hours]])=4,"FILLED","OPEN")</f>
        <v/>
      </c>
      <c r="N214" s="13">
        <f>IF(SUMIFS(tblTime[Hours],tblTime[Date],tblTime[[#This Row],[Date]]) &gt; 20, "⚠ Over 20 hours!", "")</f>
        <v/>
      </c>
    </row>
    <row r="215" hidden="1">
      <c r="B215" s="14">
        <f>7+B115</f>
        <v/>
      </c>
      <c r="C215" s="15">
        <f>C195</f>
        <v/>
      </c>
      <c r="D215" s="13">
        <f>$G$2</f>
        <v/>
      </c>
      <c r="E215" s="13">
        <f>IFERROR(_xlfn.XLOOKUP(D215,tblEmployees[EmployeeName],tblEmployees[HomeDepartment],""),"")</f>
        <v/>
      </c>
      <c r="F215" s="17" t="n"/>
      <c r="G215" s="17" t="n"/>
      <c r="H215" s="13">
        <f>IFERROR(INDEX(tblTasks[SuggestedCategory],MATCH(tblTime[[#This Row],[TaskName]],tblTasks[TaskName],0)),"")</f>
        <v/>
      </c>
      <c r="I215" s="17" t="n"/>
      <c r="J215" s="13">
        <f>IF(tblTime[[#This Row],[CategoryOverwrite]]="",tblTime[[#This Row],[SuggCategory]],tblTime[[#This Row],[CategoryOverwrite]])</f>
        <v/>
      </c>
      <c r="K215" s="17" t="n"/>
      <c r="L215" s="17" t="n"/>
      <c r="M215" s="13">
        <f>IF(COUNTA(tblTime[[#This Row],[TaskName]:[Entity]],tblTime[[#This Row],[FinalCategory]:[Hours]])=4,"FILLED","OPEN")</f>
        <v/>
      </c>
      <c r="N215" s="13">
        <f>IF(SUMIFS(tblTime[Hours],tblTime[Date],tblTime[[#This Row],[Date]]) &gt; 20, "⚠ Over 20 hours!", "")</f>
        <v/>
      </c>
    </row>
    <row r="216" hidden="1">
      <c r="B216" s="14">
        <f>7+B116</f>
        <v/>
      </c>
      <c r="C216" s="15">
        <f>C196</f>
        <v/>
      </c>
      <c r="D216" s="13">
        <f>$G$2</f>
        <v/>
      </c>
      <c r="E216" s="13">
        <f>IFERROR(_xlfn.XLOOKUP(D216,tblEmployees[EmployeeName],tblEmployees[HomeDepartment],""),"")</f>
        <v/>
      </c>
      <c r="F216" s="17" t="n"/>
      <c r="G216" s="17" t="n"/>
      <c r="H216" s="13">
        <f>IFERROR(INDEX(tblTasks[SuggestedCategory],MATCH(tblTime[[#This Row],[TaskName]],tblTasks[TaskName],0)),"")</f>
        <v/>
      </c>
      <c r="I216" s="17" t="n"/>
      <c r="J216" s="13">
        <f>IF(tblTime[[#This Row],[CategoryOverwrite]]="",tblTime[[#This Row],[SuggCategory]],tblTime[[#This Row],[CategoryOverwrite]])</f>
        <v/>
      </c>
      <c r="K216" s="17" t="n"/>
      <c r="L216" s="17" t="n"/>
      <c r="M216" s="13">
        <f>IF(COUNTA(tblTime[[#This Row],[TaskName]:[Entity]],tblTime[[#This Row],[FinalCategory]:[Hours]])=4,"FILLED","OPEN")</f>
        <v/>
      </c>
      <c r="N216" s="13">
        <f>IF(SUMIFS(tblTime[Hours],tblTime[Date],tblTime[[#This Row],[Date]]) &gt; 20, "⚠ Over 20 hours!", "")</f>
        <v/>
      </c>
    </row>
    <row r="217" hidden="1">
      <c r="B217" s="14">
        <f>7+B117</f>
        <v/>
      </c>
      <c r="C217" s="15">
        <f>C197</f>
        <v/>
      </c>
      <c r="D217" s="13">
        <f>$G$2</f>
        <v/>
      </c>
      <c r="E217" s="13">
        <f>IFERROR(_xlfn.XLOOKUP(D217,tblEmployees[EmployeeName],tblEmployees[HomeDepartment],""),"")</f>
        <v/>
      </c>
      <c r="F217" s="17" t="n"/>
      <c r="G217" s="17" t="n"/>
      <c r="H217" s="13">
        <f>IFERROR(INDEX(tblTasks[SuggestedCategory],MATCH(tblTime[[#This Row],[TaskName]],tblTasks[TaskName],0)),"")</f>
        <v/>
      </c>
      <c r="I217" s="17" t="n"/>
      <c r="J217" s="13">
        <f>IF(tblTime[[#This Row],[CategoryOverwrite]]="",tblTime[[#This Row],[SuggCategory]],tblTime[[#This Row],[CategoryOverwrite]])</f>
        <v/>
      </c>
      <c r="K217" s="17" t="n"/>
      <c r="L217" s="17" t="n"/>
      <c r="M217" s="13">
        <f>IF(COUNTA(tblTime[[#This Row],[TaskName]:[Entity]],tblTime[[#This Row],[FinalCategory]:[Hours]])=4,"FILLED","OPEN")</f>
        <v/>
      </c>
      <c r="N217" s="13">
        <f>IF(SUMIFS(tblTime[Hours],tblTime[Date],tblTime[[#This Row],[Date]]) &gt; 20, "⚠ Over 20 hours!", "")</f>
        <v/>
      </c>
    </row>
    <row r="218" hidden="1">
      <c r="B218" s="14">
        <f>7+B118</f>
        <v/>
      </c>
      <c r="C218" s="15">
        <f>C198</f>
        <v/>
      </c>
      <c r="D218" s="13">
        <f>$G$2</f>
        <v/>
      </c>
      <c r="E218" s="13">
        <f>IFERROR(_xlfn.XLOOKUP(D218,tblEmployees[EmployeeName],tblEmployees[HomeDepartment],""),"")</f>
        <v/>
      </c>
      <c r="F218" s="17" t="n"/>
      <c r="G218" s="17" t="n"/>
      <c r="H218" s="13">
        <f>IFERROR(INDEX(tblTasks[SuggestedCategory],MATCH(tblTime[[#This Row],[TaskName]],tblTasks[TaskName],0)),"")</f>
        <v/>
      </c>
      <c r="I218" s="17" t="n"/>
      <c r="J218" s="13">
        <f>IF(tblTime[[#This Row],[CategoryOverwrite]]="",tblTime[[#This Row],[SuggCategory]],tblTime[[#This Row],[CategoryOverwrite]])</f>
        <v/>
      </c>
      <c r="K218" s="17" t="n"/>
      <c r="L218" s="17" t="n"/>
      <c r="M218" s="13">
        <f>IF(COUNTA(tblTime[[#This Row],[TaskName]:[Entity]],tblTime[[#This Row],[FinalCategory]:[Hours]])=4,"FILLED","OPEN")</f>
        <v/>
      </c>
      <c r="N218" s="13">
        <f>IF(SUMIFS(tblTime[Hours],tblTime[Date],tblTime[[#This Row],[Date]]) &gt; 20, "⚠ Over 20 hours!", "")</f>
        <v/>
      </c>
    </row>
    <row r="219" hidden="1">
      <c r="B219" s="14">
        <f>7+B119</f>
        <v/>
      </c>
      <c r="C219" s="15">
        <f>C199</f>
        <v/>
      </c>
      <c r="D219" s="13">
        <f>$G$2</f>
        <v/>
      </c>
      <c r="E219" s="13">
        <f>IFERROR(_xlfn.XLOOKUP(D219,tblEmployees[EmployeeName],tblEmployees[HomeDepartment],""),"")</f>
        <v/>
      </c>
      <c r="F219" s="17" t="n"/>
      <c r="G219" s="17" t="n"/>
      <c r="H219" s="13">
        <f>IFERROR(INDEX(tblTasks[SuggestedCategory],MATCH(tblTime[[#This Row],[TaskName]],tblTasks[TaskName],0)),"")</f>
        <v/>
      </c>
      <c r="I219" s="17" t="n"/>
      <c r="J219" s="13">
        <f>IF(tblTime[[#This Row],[CategoryOverwrite]]="",tblTime[[#This Row],[SuggCategory]],tblTime[[#This Row],[CategoryOverwrite]])</f>
        <v/>
      </c>
      <c r="K219" s="17" t="n"/>
      <c r="L219" s="17" t="n"/>
      <c r="M219" s="13">
        <f>IF(COUNTA(tblTime[[#This Row],[TaskName]:[Entity]],tblTime[[#This Row],[FinalCategory]:[Hours]])=4,"FILLED","OPEN")</f>
        <v/>
      </c>
      <c r="N219" s="13">
        <f>IF(SUMIFS(tblTime[Hours],tblTime[Date],tblTime[[#This Row],[Date]]) &gt; 20, "⚠ Over 20 hours!", "")</f>
        <v/>
      </c>
    </row>
    <row r="220" hidden="1">
      <c r="B220" s="14">
        <f>7+B120</f>
        <v/>
      </c>
      <c r="C220" s="15">
        <f>C200</f>
        <v/>
      </c>
      <c r="D220" s="13">
        <f>$G$2</f>
        <v/>
      </c>
      <c r="E220" s="13">
        <f>IFERROR(_xlfn.XLOOKUP(D220,tblEmployees[EmployeeName],tblEmployees[HomeDepartment],""),"")</f>
        <v/>
      </c>
      <c r="F220" s="17" t="n"/>
      <c r="G220" s="17" t="n"/>
      <c r="H220" s="13">
        <f>IFERROR(INDEX(tblTasks[SuggestedCategory],MATCH(tblTime[[#This Row],[TaskName]],tblTasks[TaskName],0)),"")</f>
        <v/>
      </c>
      <c r="I220" s="17" t="n"/>
      <c r="J220" s="13">
        <f>IF(tblTime[[#This Row],[CategoryOverwrite]]="",tblTime[[#This Row],[SuggCategory]],tblTime[[#This Row],[CategoryOverwrite]])</f>
        <v/>
      </c>
      <c r="K220" s="17" t="n"/>
      <c r="L220" s="17" t="n"/>
      <c r="M220" s="13">
        <f>IF(COUNTA(tblTime[[#This Row],[TaskName]:[Entity]],tblTime[[#This Row],[FinalCategory]:[Hours]])=4,"FILLED","OPEN")</f>
        <v/>
      </c>
      <c r="N220" s="13">
        <f>IF(SUMIFS(tblTime[Hours],tblTime[Date],tblTime[[#This Row],[Date]]) &gt; 20, "⚠ Over 20 hours!", "")</f>
        <v/>
      </c>
    </row>
    <row r="221" hidden="1">
      <c r="B221" s="14">
        <f>7+B121</f>
        <v/>
      </c>
      <c r="C221" s="15">
        <f>C201</f>
        <v/>
      </c>
      <c r="D221" s="13">
        <f>$G$2</f>
        <v/>
      </c>
      <c r="E221" s="13">
        <f>IFERROR(_xlfn.XLOOKUP(D221,tblEmployees[EmployeeName],tblEmployees[HomeDepartment],""),"")</f>
        <v/>
      </c>
      <c r="F221" s="17" t="n"/>
      <c r="G221" s="17" t="n"/>
      <c r="H221" s="13">
        <f>IFERROR(INDEX(tblTasks[SuggestedCategory],MATCH(tblTime[[#This Row],[TaskName]],tblTasks[TaskName],0)),"")</f>
        <v/>
      </c>
      <c r="I221" s="17" t="n"/>
      <c r="J221" s="13">
        <f>IF(tblTime[[#This Row],[CategoryOverwrite]]="",tblTime[[#This Row],[SuggCategory]],tblTime[[#This Row],[CategoryOverwrite]])</f>
        <v/>
      </c>
      <c r="K221" s="17" t="n"/>
      <c r="L221" s="17" t="n"/>
      <c r="M221" s="13">
        <f>IF(COUNTA(tblTime[[#This Row],[TaskName]:[Entity]],tblTime[[#This Row],[FinalCategory]:[Hours]])=4,"FILLED","OPEN")</f>
        <v/>
      </c>
      <c r="N221" s="13">
        <f>IF(SUMIFS(tblTime[Hours],tblTime[Date],tblTime[[#This Row],[Date]]) &gt; 20, "⚠ Over 20 hours!", "")</f>
        <v/>
      </c>
    </row>
    <row r="222" hidden="1">
      <c r="B222" s="14">
        <f>7+B122</f>
        <v/>
      </c>
      <c r="C222" s="15">
        <f>C202</f>
        <v/>
      </c>
      <c r="D222" s="13">
        <f>$G$2</f>
        <v/>
      </c>
      <c r="E222" s="13">
        <f>IFERROR(_xlfn.XLOOKUP(D222,tblEmployees[EmployeeName],tblEmployees[HomeDepartment],""),"")</f>
        <v/>
      </c>
      <c r="F222" s="17" t="n"/>
      <c r="G222" s="17" t="n"/>
      <c r="H222" s="13">
        <f>IFERROR(INDEX(tblTasks[SuggestedCategory],MATCH(tblTime[[#This Row],[TaskName]],tblTasks[TaskName],0)),"")</f>
        <v/>
      </c>
      <c r="I222" s="17" t="n"/>
      <c r="J222" s="13">
        <f>IF(tblTime[[#This Row],[CategoryOverwrite]]="",tblTime[[#This Row],[SuggCategory]],tblTime[[#This Row],[CategoryOverwrite]])</f>
        <v/>
      </c>
      <c r="K222" s="17" t="n"/>
      <c r="L222" s="17" t="n"/>
      <c r="M222" s="13">
        <f>IF(COUNTA(tblTime[[#This Row],[TaskName]:[Entity]],tblTime[[#This Row],[FinalCategory]:[Hours]])=4,"FILLED","OPEN")</f>
        <v/>
      </c>
      <c r="N222" s="13">
        <f>IF(SUMIFS(tblTime[Hours],tblTime[Date],tblTime[[#This Row],[Date]]) &gt; 20, "⚠ Over 20 hours!", "")</f>
        <v/>
      </c>
    </row>
    <row r="223" hidden="1">
      <c r="B223" s="14">
        <f>7+B123</f>
        <v/>
      </c>
      <c r="C223" s="15">
        <f>C203</f>
        <v/>
      </c>
      <c r="D223" s="13">
        <f>$G$2</f>
        <v/>
      </c>
      <c r="E223" s="13">
        <f>IFERROR(_xlfn.XLOOKUP(D223,tblEmployees[EmployeeName],tblEmployees[HomeDepartment],""),"")</f>
        <v/>
      </c>
      <c r="F223" s="17" t="n"/>
      <c r="G223" s="17" t="n"/>
      <c r="H223" s="13">
        <f>IFERROR(INDEX(tblTasks[SuggestedCategory],MATCH(tblTime[[#This Row],[TaskName]],tblTasks[TaskName],0)),"")</f>
        <v/>
      </c>
      <c r="I223" s="17" t="n"/>
      <c r="J223" s="13">
        <f>IF(tblTime[[#This Row],[CategoryOverwrite]]="",tblTime[[#This Row],[SuggCategory]],tblTime[[#This Row],[CategoryOverwrite]])</f>
        <v/>
      </c>
      <c r="K223" s="17" t="n"/>
      <c r="L223" s="17" t="n"/>
      <c r="M223" s="13">
        <f>IF(COUNTA(tblTime[[#This Row],[TaskName]:[Entity]],tblTime[[#This Row],[FinalCategory]:[Hours]])=4,"FILLED","OPEN")</f>
        <v/>
      </c>
      <c r="N223" s="13">
        <f>IF(SUMIFS(tblTime[Hours],tblTime[Date],tblTime[[#This Row],[Date]]) &gt; 20, "⚠ Over 20 hours!", "")</f>
        <v/>
      </c>
    </row>
    <row r="224" hidden="1">
      <c r="B224" s="14">
        <f>7+B124</f>
        <v/>
      </c>
      <c r="C224" s="15">
        <f>C204</f>
        <v/>
      </c>
      <c r="D224" s="13">
        <f>$G$2</f>
        <v/>
      </c>
      <c r="E224" s="13">
        <f>IFERROR(_xlfn.XLOOKUP(D224,tblEmployees[EmployeeName],tblEmployees[HomeDepartment],""),"")</f>
        <v/>
      </c>
      <c r="F224" s="17" t="n"/>
      <c r="G224" s="17" t="n"/>
      <c r="H224" s="13">
        <f>IFERROR(INDEX(tblTasks[SuggestedCategory],MATCH(tblTime[[#This Row],[TaskName]],tblTasks[TaskName],0)),"")</f>
        <v/>
      </c>
      <c r="I224" s="17" t="n"/>
      <c r="J224" s="13">
        <f>IF(tblTime[[#This Row],[CategoryOverwrite]]="",tblTime[[#This Row],[SuggCategory]],tblTime[[#This Row],[CategoryOverwrite]])</f>
        <v/>
      </c>
      <c r="K224" s="17" t="n"/>
      <c r="L224" s="17" t="n"/>
      <c r="M224" s="13">
        <f>IF(COUNTA(tblTime[[#This Row],[TaskName]:[Entity]],tblTime[[#This Row],[FinalCategory]:[Hours]])=4,"FILLED","OPEN")</f>
        <v/>
      </c>
      <c r="N224" s="13">
        <f>IF(SUMIFS(tblTime[Hours],tblTime[Date],tblTime[[#This Row],[Date]]) &gt; 20, "⚠ Over 20 hours!", "")</f>
        <v/>
      </c>
    </row>
    <row r="225" hidden="1">
      <c r="B225" s="14">
        <f>7+B125</f>
        <v/>
      </c>
      <c r="C225" s="15">
        <f>C205</f>
        <v/>
      </c>
      <c r="D225" s="13">
        <f>$G$2</f>
        <v/>
      </c>
      <c r="E225" s="13">
        <f>IFERROR(_xlfn.XLOOKUP(D225,tblEmployees[EmployeeName],tblEmployees[HomeDepartment],""),"")</f>
        <v/>
      </c>
      <c r="F225" s="17" t="n"/>
      <c r="G225" s="17" t="n"/>
      <c r="H225" s="13">
        <f>IFERROR(INDEX(tblTasks[SuggestedCategory],MATCH(tblTime[[#This Row],[TaskName]],tblTasks[TaskName],0)),"")</f>
        <v/>
      </c>
      <c r="I225" s="17" t="n"/>
      <c r="J225" s="13">
        <f>IF(tblTime[[#This Row],[CategoryOverwrite]]="",tblTime[[#This Row],[SuggCategory]],tblTime[[#This Row],[CategoryOverwrite]])</f>
        <v/>
      </c>
      <c r="K225" s="17" t="n"/>
      <c r="L225" s="17" t="n"/>
      <c r="M225" s="13">
        <f>IF(COUNTA(tblTime[[#This Row],[TaskName]:[Entity]],tblTime[[#This Row],[FinalCategory]:[Hours]])=4,"FILLED","OPEN")</f>
        <v/>
      </c>
      <c r="N225" s="13">
        <f>IF(SUMIFS(tblTime[Hours],tblTime[Date],tblTime[[#This Row],[Date]]) &gt; 20, "⚠ Over 20 hours!", "")</f>
        <v/>
      </c>
    </row>
    <row r="226" hidden="1">
      <c r="B226" s="14">
        <f>7+B126</f>
        <v/>
      </c>
      <c r="C226" s="15">
        <f>C206</f>
        <v/>
      </c>
      <c r="D226" s="13">
        <f>$G$2</f>
        <v/>
      </c>
      <c r="E226" s="13">
        <f>IFERROR(_xlfn.XLOOKUP(D226,tblEmployees[EmployeeName],tblEmployees[HomeDepartment],""),"")</f>
        <v/>
      </c>
      <c r="F226" s="17" t="n"/>
      <c r="G226" s="17" t="n"/>
      <c r="H226" s="13">
        <f>IFERROR(INDEX(tblTasks[SuggestedCategory],MATCH(tblTime[[#This Row],[TaskName]],tblTasks[TaskName],0)),"")</f>
        <v/>
      </c>
      <c r="I226" s="17" t="n"/>
      <c r="J226" s="13">
        <f>IF(tblTime[[#This Row],[CategoryOverwrite]]="",tblTime[[#This Row],[SuggCategory]],tblTime[[#This Row],[CategoryOverwrite]])</f>
        <v/>
      </c>
      <c r="K226" s="17" t="n"/>
      <c r="L226" s="17" t="n"/>
      <c r="M226" s="13">
        <f>IF(COUNTA(tblTime[[#This Row],[TaskName]:[Entity]],tblTime[[#This Row],[FinalCategory]:[Hours]])=4,"FILLED","OPEN")</f>
        <v/>
      </c>
      <c r="N226" s="13">
        <f>IF(SUMIFS(tblTime[Hours],tblTime[Date],tblTime[[#This Row],[Date]]) &gt; 20, "⚠ Over 20 hours!", "")</f>
        <v/>
      </c>
    </row>
    <row r="227" hidden="1">
      <c r="B227" s="14">
        <f>7+B127</f>
        <v/>
      </c>
      <c r="C227" s="15">
        <f>C207</f>
        <v/>
      </c>
      <c r="D227" s="13">
        <f>$G$2</f>
        <v/>
      </c>
      <c r="E227" s="13">
        <f>IFERROR(_xlfn.XLOOKUP(D227,tblEmployees[EmployeeName],tblEmployees[HomeDepartment],""),"")</f>
        <v/>
      </c>
      <c r="F227" s="17" t="n"/>
      <c r="G227" s="17" t="n"/>
      <c r="H227" s="13">
        <f>IFERROR(INDEX(tblTasks[SuggestedCategory],MATCH(tblTime[[#This Row],[TaskName]],tblTasks[TaskName],0)),"")</f>
        <v/>
      </c>
      <c r="I227" s="17" t="n"/>
      <c r="J227" s="13">
        <f>IF(tblTime[[#This Row],[CategoryOverwrite]]="",tblTime[[#This Row],[SuggCategory]],tblTime[[#This Row],[CategoryOverwrite]])</f>
        <v/>
      </c>
      <c r="K227" s="17" t="n"/>
      <c r="L227" s="17" t="n"/>
      <c r="M227" s="13">
        <f>IF(COUNTA(tblTime[[#This Row],[TaskName]:[Entity]],tblTime[[#This Row],[FinalCategory]:[Hours]])=4,"FILLED","OPEN")</f>
        <v/>
      </c>
      <c r="N227" s="13">
        <f>IF(SUMIFS(tblTime[Hours],tblTime[Date],tblTime[[#This Row],[Date]]) &gt; 20, "⚠ Over 20 hours!", "")</f>
        <v/>
      </c>
    </row>
    <row r="228" hidden="1">
      <c r="B228" s="14">
        <f>7+B128</f>
        <v/>
      </c>
      <c r="C228" s="15">
        <f>C208</f>
        <v/>
      </c>
      <c r="D228" s="13">
        <f>$G$2</f>
        <v/>
      </c>
      <c r="E228" s="13">
        <f>IFERROR(_xlfn.XLOOKUP(D228,tblEmployees[EmployeeName],tblEmployees[HomeDepartment],""),"")</f>
        <v/>
      </c>
      <c r="F228" s="17" t="n"/>
      <c r="G228" s="17" t="n"/>
      <c r="H228" s="13">
        <f>IFERROR(INDEX(tblTasks[SuggestedCategory],MATCH(tblTime[[#This Row],[TaskName]],tblTasks[TaskName],0)),"")</f>
        <v/>
      </c>
      <c r="I228" s="17" t="n"/>
      <c r="J228" s="13">
        <f>IF(tblTime[[#This Row],[CategoryOverwrite]]="",tblTime[[#This Row],[SuggCategory]],tblTime[[#This Row],[CategoryOverwrite]])</f>
        <v/>
      </c>
      <c r="K228" s="17" t="n"/>
      <c r="L228" s="17" t="n"/>
      <c r="M228" s="13">
        <f>IF(COUNTA(tblTime[[#This Row],[TaskName]:[Entity]],tblTime[[#This Row],[FinalCategory]:[Hours]])=4,"FILLED","OPEN")</f>
        <v/>
      </c>
      <c r="N228" s="13">
        <f>IF(SUMIFS(tblTime[Hours],tblTime[Date],tblTime[[#This Row],[Date]]) &gt; 20, "⚠ Over 20 hours!", "")</f>
        <v/>
      </c>
    </row>
    <row r="229" hidden="1">
      <c r="B229" s="14">
        <f>7+B129</f>
        <v/>
      </c>
      <c r="C229" s="15">
        <f>C209</f>
        <v/>
      </c>
      <c r="D229" s="13">
        <f>$G$2</f>
        <v/>
      </c>
      <c r="E229" s="13">
        <f>IFERROR(_xlfn.XLOOKUP(D229,tblEmployees[EmployeeName],tblEmployees[HomeDepartment],""),"")</f>
        <v/>
      </c>
      <c r="F229" s="17" t="n"/>
      <c r="G229" s="17" t="n"/>
      <c r="H229" s="13">
        <f>IFERROR(INDEX(tblTasks[SuggestedCategory],MATCH(tblTime[[#This Row],[TaskName]],tblTasks[TaskName],0)),"")</f>
        <v/>
      </c>
      <c r="I229" s="17" t="n"/>
      <c r="J229" s="13">
        <f>IF(tblTime[[#This Row],[CategoryOverwrite]]="",tblTime[[#This Row],[SuggCategory]],tblTime[[#This Row],[CategoryOverwrite]])</f>
        <v/>
      </c>
      <c r="K229" s="17" t="n"/>
      <c r="L229" s="17" t="n"/>
      <c r="M229" s="13">
        <f>IF(COUNTA(tblTime[[#This Row],[TaskName]:[Entity]],tblTime[[#This Row],[FinalCategory]:[Hours]])=4,"FILLED","OPEN")</f>
        <v/>
      </c>
      <c r="N229" s="13">
        <f>IF(SUMIFS(tblTime[Hours],tblTime[Date],tblTime[[#This Row],[Date]]) &gt; 20, "⚠ Over 20 hours!", "")</f>
        <v/>
      </c>
    </row>
    <row r="230" hidden="1">
      <c r="B230" s="14">
        <f>7+B130</f>
        <v/>
      </c>
      <c r="C230" s="15">
        <f>C210</f>
        <v/>
      </c>
      <c r="D230" s="13">
        <f>$G$2</f>
        <v/>
      </c>
      <c r="E230" s="13">
        <f>IFERROR(_xlfn.XLOOKUP(D230,tblEmployees[EmployeeName],tblEmployees[HomeDepartment],""),"")</f>
        <v/>
      </c>
      <c r="F230" s="17" t="n"/>
      <c r="G230" s="17" t="n"/>
      <c r="H230" s="13">
        <f>IFERROR(INDEX(tblTasks[SuggestedCategory],MATCH(tblTime[[#This Row],[TaskName]],tblTasks[TaskName],0)),"")</f>
        <v/>
      </c>
      <c r="I230" s="17" t="n"/>
      <c r="J230" s="13">
        <f>IF(tblTime[[#This Row],[CategoryOverwrite]]="",tblTime[[#This Row],[SuggCategory]],tblTime[[#This Row],[CategoryOverwrite]])</f>
        <v/>
      </c>
      <c r="K230" s="17" t="n"/>
      <c r="L230" s="17" t="n"/>
      <c r="M230" s="13">
        <f>IF(COUNTA(tblTime[[#This Row],[TaskName]:[Entity]],tblTime[[#This Row],[FinalCategory]:[Hours]])=4,"FILLED","OPEN")</f>
        <v/>
      </c>
      <c r="N230" s="13">
        <f>IF(SUMIFS(tblTime[Hours],tblTime[Date],tblTime[[#This Row],[Date]]) &gt; 20, "⚠ Over 20 hours!", "")</f>
        <v/>
      </c>
    </row>
    <row r="231" hidden="1">
      <c r="B231" s="14">
        <f>7+B131</f>
        <v/>
      </c>
      <c r="C231" s="15">
        <f>C211</f>
        <v/>
      </c>
      <c r="D231" s="13">
        <f>$G$2</f>
        <v/>
      </c>
      <c r="E231" s="13">
        <f>IFERROR(_xlfn.XLOOKUP(D231,tblEmployees[EmployeeName],tblEmployees[HomeDepartment],""),"")</f>
        <v/>
      </c>
      <c r="F231" s="17" t="n"/>
      <c r="G231" s="17" t="n"/>
      <c r="H231" s="13">
        <f>IFERROR(INDEX(tblTasks[SuggestedCategory],MATCH(tblTime[[#This Row],[TaskName]],tblTasks[TaskName],0)),"")</f>
        <v/>
      </c>
      <c r="I231" s="17" t="n"/>
      <c r="J231" s="13">
        <f>IF(tblTime[[#This Row],[CategoryOverwrite]]="",tblTime[[#This Row],[SuggCategory]],tblTime[[#This Row],[CategoryOverwrite]])</f>
        <v/>
      </c>
      <c r="K231" s="17" t="n"/>
      <c r="L231" s="17" t="n"/>
      <c r="M231" s="13">
        <f>IF(COUNTA(tblTime[[#This Row],[TaskName]:[Entity]],tblTime[[#This Row],[FinalCategory]:[Hours]])=4,"FILLED","OPEN")</f>
        <v/>
      </c>
      <c r="N231" s="13">
        <f>IF(SUMIFS(tblTime[Hours],tblTime[Date],tblTime[[#This Row],[Date]]) &gt; 20, "⚠ Over 20 hours!", "")</f>
        <v/>
      </c>
    </row>
    <row r="232" hidden="1">
      <c r="B232" s="14">
        <f>7+B132</f>
        <v/>
      </c>
      <c r="C232" s="15">
        <f>C212</f>
        <v/>
      </c>
      <c r="D232" s="13">
        <f>$G$2</f>
        <v/>
      </c>
      <c r="E232" s="13">
        <f>IFERROR(_xlfn.XLOOKUP(D232,tblEmployees[EmployeeName],tblEmployees[HomeDepartment],""),"")</f>
        <v/>
      </c>
      <c r="F232" s="17" t="n"/>
      <c r="G232" s="17" t="n"/>
      <c r="H232" s="13">
        <f>IFERROR(INDEX(tblTasks[SuggestedCategory],MATCH(tblTime[[#This Row],[TaskName]],tblTasks[TaskName],0)),"")</f>
        <v/>
      </c>
      <c r="I232" s="17" t="n"/>
      <c r="J232" s="13">
        <f>IF(tblTime[[#This Row],[CategoryOverwrite]]="",tblTime[[#This Row],[SuggCategory]],tblTime[[#This Row],[CategoryOverwrite]])</f>
        <v/>
      </c>
      <c r="K232" s="17" t="n"/>
      <c r="L232" s="17" t="n"/>
      <c r="M232" s="13">
        <f>IF(COUNTA(tblTime[[#This Row],[TaskName]:[Entity]],tblTime[[#This Row],[FinalCategory]:[Hours]])=4,"FILLED","OPEN")</f>
        <v/>
      </c>
      <c r="N232" s="13">
        <f>IF(SUMIFS(tblTime[Hours],tblTime[Date],tblTime[[#This Row],[Date]]) &gt; 20, "⚠ Over 20 hours!", "")</f>
        <v/>
      </c>
    </row>
    <row r="233" hidden="1">
      <c r="B233" s="14">
        <f>7+B133</f>
        <v/>
      </c>
      <c r="C233" s="15">
        <f>C213</f>
        <v/>
      </c>
      <c r="D233" s="13">
        <f>$G$2</f>
        <v/>
      </c>
      <c r="E233" s="13">
        <f>IFERROR(_xlfn.XLOOKUP(D233,tblEmployees[EmployeeName],tblEmployees[HomeDepartment],""),"")</f>
        <v/>
      </c>
      <c r="F233" s="17" t="n"/>
      <c r="G233" s="17" t="n"/>
      <c r="H233" s="13">
        <f>IFERROR(INDEX(tblTasks[SuggestedCategory],MATCH(tblTime[[#This Row],[TaskName]],tblTasks[TaskName],0)),"")</f>
        <v/>
      </c>
      <c r="I233" s="17" t="n"/>
      <c r="J233" s="13">
        <f>IF(tblTime[[#This Row],[CategoryOverwrite]]="",tblTime[[#This Row],[SuggCategory]],tblTime[[#This Row],[CategoryOverwrite]])</f>
        <v/>
      </c>
      <c r="K233" s="17" t="n"/>
      <c r="L233" s="17" t="n"/>
      <c r="M233" s="13">
        <f>IF(COUNTA(tblTime[[#This Row],[TaskName]:[Entity]],tblTime[[#This Row],[FinalCategory]:[Hours]])=4,"FILLED","OPEN")</f>
        <v/>
      </c>
      <c r="N233" s="13">
        <f>IF(SUMIFS(tblTime[Hours],tblTime[Date],tblTime[[#This Row],[Date]]) &gt; 20, "⚠ Over 20 hours!", "")</f>
        <v/>
      </c>
    </row>
    <row r="234" hidden="1">
      <c r="B234" s="14">
        <f>7+B134</f>
        <v/>
      </c>
      <c r="C234" s="15">
        <f>C214</f>
        <v/>
      </c>
      <c r="D234" s="13">
        <f>$G$2</f>
        <v/>
      </c>
      <c r="E234" s="13">
        <f>IFERROR(_xlfn.XLOOKUP(D234,tblEmployees[EmployeeName],tblEmployees[HomeDepartment],""),"")</f>
        <v/>
      </c>
      <c r="F234" s="17" t="n"/>
      <c r="G234" s="17" t="n"/>
      <c r="H234" s="13">
        <f>IFERROR(INDEX(tblTasks[SuggestedCategory],MATCH(tblTime[[#This Row],[TaskName]],tblTasks[TaskName],0)),"")</f>
        <v/>
      </c>
      <c r="I234" s="17" t="n"/>
      <c r="J234" s="13">
        <f>IF(tblTime[[#This Row],[CategoryOverwrite]]="",tblTime[[#This Row],[SuggCategory]],tblTime[[#This Row],[CategoryOverwrite]])</f>
        <v/>
      </c>
      <c r="K234" s="17" t="n"/>
      <c r="L234" s="17" t="n"/>
      <c r="M234" s="13">
        <f>IF(COUNTA(tblTime[[#This Row],[TaskName]:[Entity]],tblTime[[#This Row],[FinalCategory]:[Hours]])=4,"FILLED","OPEN")</f>
        <v/>
      </c>
      <c r="N234" s="13">
        <f>IF(SUMIFS(tblTime[Hours],tblTime[Date],tblTime[[#This Row],[Date]]) &gt; 20, "⚠ Over 20 hours!", "")</f>
        <v/>
      </c>
    </row>
    <row r="235" hidden="1">
      <c r="B235" s="14">
        <f>7+B135</f>
        <v/>
      </c>
      <c r="C235" s="15">
        <f>C215</f>
        <v/>
      </c>
      <c r="D235" s="13">
        <f>$G$2</f>
        <v/>
      </c>
      <c r="E235" s="13">
        <f>IFERROR(_xlfn.XLOOKUP(D235,tblEmployees[EmployeeName],tblEmployees[HomeDepartment],""),"")</f>
        <v/>
      </c>
      <c r="F235" s="17" t="n"/>
      <c r="G235" s="17" t="n"/>
      <c r="H235" s="13">
        <f>IFERROR(INDEX(tblTasks[SuggestedCategory],MATCH(tblTime[[#This Row],[TaskName]],tblTasks[TaskName],0)),"")</f>
        <v/>
      </c>
      <c r="I235" s="17" t="n"/>
      <c r="J235" s="13">
        <f>IF(tblTime[[#This Row],[CategoryOverwrite]]="",tblTime[[#This Row],[SuggCategory]],tblTime[[#This Row],[CategoryOverwrite]])</f>
        <v/>
      </c>
      <c r="K235" s="17" t="n"/>
      <c r="L235" s="17" t="n"/>
      <c r="M235" s="13">
        <f>IF(COUNTA(tblTime[[#This Row],[TaskName]:[Entity]],tblTime[[#This Row],[FinalCategory]:[Hours]])=4,"FILLED","OPEN")</f>
        <v/>
      </c>
      <c r="N235" s="13">
        <f>IF(SUMIFS(tblTime[Hours],tblTime[Date],tblTime[[#This Row],[Date]]) &gt; 20, "⚠ Over 20 hours!", "")</f>
        <v/>
      </c>
    </row>
    <row r="236" hidden="1">
      <c r="B236" s="14">
        <f>7+B136</f>
        <v/>
      </c>
      <c r="C236" s="15">
        <f>C216</f>
        <v/>
      </c>
      <c r="D236" s="13">
        <f>$G$2</f>
        <v/>
      </c>
      <c r="E236" s="13">
        <f>IFERROR(_xlfn.XLOOKUP(D236,tblEmployees[EmployeeName],tblEmployees[HomeDepartment],""),"")</f>
        <v/>
      </c>
      <c r="F236" s="17" t="n"/>
      <c r="G236" s="17" t="n"/>
      <c r="H236" s="13">
        <f>IFERROR(INDEX(tblTasks[SuggestedCategory],MATCH(tblTime[[#This Row],[TaskName]],tblTasks[TaskName],0)),"")</f>
        <v/>
      </c>
      <c r="I236" s="17" t="n"/>
      <c r="J236" s="13">
        <f>IF(tblTime[[#This Row],[CategoryOverwrite]]="",tblTime[[#This Row],[SuggCategory]],tblTime[[#This Row],[CategoryOverwrite]])</f>
        <v/>
      </c>
      <c r="K236" s="17" t="n"/>
      <c r="L236" s="17" t="n"/>
      <c r="M236" s="13">
        <f>IF(COUNTA(tblTime[[#This Row],[TaskName]:[Entity]],tblTime[[#This Row],[FinalCategory]:[Hours]])=4,"FILLED","OPEN")</f>
        <v/>
      </c>
      <c r="N236" s="13">
        <f>IF(SUMIFS(tblTime[Hours],tblTime[Date],tblTime[[#This Row],[Date]]) &gt; 20, "⚠ Over 20 hours!", "")</f>
        <v/>
      </c>
    </row>
    <row r="237" hidden="1">
      <c r="B237" s="14">
        <f>7+B137</f>
        <v/>
      </c>
      <c r="C237" s="15">
        <f>C217</f>
        <v/>
      </c>
      <c r="D237" s="13">
        <f>$G$2</f>
        <v/>
      </c>
      <c r="E237" s="13">
        <f>IFERROR(_xlfn.XLOOKUP(D237,tblEmployees[EmployeeName],tblEmployees[HomeDepartment],""),"")</f>
        <v/>
      </c>
      <c r="F237" s="17" t="n"/>
      <c r="G237" s="17" t="n"/>
      <c r="H237" s="13">
        <f>IFERROR(INDEX(tblTasks[SuggestedCategory],MATCH(tblTime[[#This Row],[TaskName]],tblTasks[TaskName],0)),"")</f>
        <v/>
      </c>
      <c r="I237" s="17" t="n"/>
      <c r="J237" s="13">
        <f>IF(tblTime[[#This Row],[CategoryOverwrite]]="",tblTime[[#This Row],[SuggCategory]],tblTime[[#This Row],[CategoryOverwrite]])</f>
        <v/>
      </c>
      <c r="K237" s="17" t="n"/>
      <c r="L237" s="17" t="n"/>
      <c r="M237" s="13">
        <f>IF(COUNTA(tblTime[[#This Row],[TaskName]:[Entity]],tblTime[[#This Row],[FinalCategory]:[Hours]])=4,"FILLED","OPEN")</f>
        <v/>
      </c>
      <c r="N237" s="13">
        <f>IF(SUMIFS(tblTime[Hours],tblTime[Date],tblTime[[#This Row],[Date]]) &gt; 20, "⚠ Over 20 hours!", "")</f>
        <v/>
      </c>
    </row>
    <row r="238" hidden="1">
      <c r="B238" s="14">
        <f>7+B138</f>
        <v/>
      </c>
      <c r="C238" s="15">
        <f>C218</f>
        <v/>
      </c>
      <c r="D238" s="13">
        <f>$G$2</f>
        <v/>
      </c>
      <c r="E238" s="13">
        <f>IFERROR(_xlfn.XLOOKUP(D238,tblEmployees[EmployeeName],tblEmployees[HomeDepartment],""),"")</f>
        <v/>
      </c>
      <c r="F238" s="17" t="n"/>
      <c r="G238" s="17" t="n"/>
      <c r="H238" s="13">
        <f>IFERROR(INDEX(tblTasks[SuggestedCategory],MATCH(tblTime[[#This Row],[TaskName]],tblTasks[TaskName],0)),"")</f>
        <v/>
      </c>
      <c r="I238" s="17" t="n"/>
      <c r="J238" s="13">
        <f>IF(tblTime[[#This Row],[CategoryOverwrite]]="",tblTime[[#This Row],[SuggCategory]],tblTime[[#This Row],[CategoryOverwrite]])</f>
        <v/>
      </c>
      <c r="K238" s="17" t="n"/>
      <c r="L238" s="17" t="n"/>
      <c r="M238" s="13">
        <f>IF(COUNTA(tblTime[[#This Row],[TaskName]:[Entity]],tblTime[[#This Row],[FinalCategory]:[Hours]])=4,"FILLED","OPEN")</f>
        <v/>
      </c>
      <c r="N238" s="13">
        <f>IF(SUMIFS(tblTime[Hours],tblTime[Date],tblTime[[#This Row],[Date]]) &gt; 20, "⚠ Over 20 hours!", "")</f>
        <v/>
      </c>
    </row>
    <row r="239" hidden="1">
      <c r="B239" s="14">
        <f>7+B139</f>
        <v/>
      </c>
      <c r="C239" s="15">
        <f>C219</f>
        <v/>
      </c>
      <c r="D239" s="13">
        <f>$G$2</f>
        <v/>
      </c>
      <c r="E239" s="13">
        <f>IFERROR(_xlfn.XLOOKUP(D239,tblEmployees[EmployeeName],tblEmployees[HomeDepartment],""),"")</f>
        <v/>
      </c>
      <c r="F239" s="17" t="n"/>
      <c r="G239" s="17" t="n"/>
      <c r="H239" s="13">
        <f>IFERROR(INDEX(tblTasks[SuggestedCategory],MATCH(tblTime[[#This Row],[TaskName]],tblTasks[TaskName],0)),"")</f>
        <v/>
      </c>
      <c r="I239" s="17" t="n"/>
      <c r="J239" s="13">
        <f>IF(tblTime[[#This Row],[CategoryOverwrite]]="",tblTime[[#This Row],[SuggCategory]],tblTime[[#This Row],[CategoryOverwrite]])</f>
        <v/>
      </c>
      <c r="K239" s="17" t="n"/>
      <c r="L239" s="17" t="n"/>
      <c r="M239" s="13">
        <f>IF(COUNTA(tblTime[[#This Row],[TaskName]:[Entity]],tblTime[[#This Row],[FinalCategory]:[Hours]])=4,"FILLED","OPEN")</f>
        <v/>
      </c>
      <c r="N239" s="13">
        <f>IF(SUMIFS(tblTime[Hours],tblTime[Date],tblTime[[#This Row],[Date]]) &gt; 20, "⚠ Over 20 hours!", "")</f>
        <v/>
      </c>
    </row>
    <row r="240" hidden="1">
      <c r="B240" s="14">
        <f>7+B140</f>
        <v/>
      </c>
      <c r="C240" s="15">
        <f>C220</f>
        <v/>
      </c>
      <c r="D240" s="13">
        <f>$G$2</f>
        <v/>
      </c>
      <c r="E240" s="13">
        <f>IFERROR(_xlfn.XLOOKUP(D240,tblEmployees[EmployeeName],tblEmployees[HomeDepartment],""),"")</f>
        <v/>
      </c>
      <c r="F240" s="17" t="n"/>
      <c r="G240" s="17" t="n"/>
      <c r="H240" s="13">
        <f>IFERROR(INDEX(tblTasks[SuggestedCategory],MATCH(tblTime[[#This Row],[TaskName]],tblTasks[TaskName],0)),"")</f>
        <v/>
      </c>
      <c r="I240" s="17" t="n"/>
      <c r="J240" s="13">
        <f>IF(tblTime[[#This Row],[CategoryOverwrite]]="",tblTime[[#This Row],[SuggCategory]],tblTime[[#This Row],[CategoryOverwrite]])</f>
        <v/>
      </c>
      <c r="K240" s="17" t="n"/>
      <c r="L240" s="17" t="n"/>
      <c r="M240" s="13">
        <f>IF(COUNTA(tblTime[[#This Row],[TaskName]:[Entity]],tblTime[[#This Row],[FinalCategory]:[Hours]])=4,"FILLED","OPEN")</f>
        <v/>
      </c>
      <c r="N240" s="13">
        <f>IF(SUMIFS(tblTime[Hours],tblTime[Date],tblTime[[#This Row],[Date]]) &gt; 20, "⚠ Over 20 hours!", "")</f>
        <v/>
      </c>
    </row>
    <row r="241" hidden="1">
      <c r="B241" s="14">
        <f>7+B141</f>
        <v/>
      </c>
      <c r="C241" s="15">
        <f>C221</f>
        <v/>
      </c>
      <c r="D241" s="13">
        <f>$G$2</f>
        <v/>
      </c>
      <c r="E241" s="13">
        <f>IFERROR(_xlfn.XLOOKUP(D241,tblEmployees[EmployeeName],tblEmployees[HomeDepartment],""),"")</f>
        <v/>
      </c>
      <c r="F241" s="17" t="n"/>
      <c r="G241" s="17" t="n"/>
      <c r="H241" s="13">
        <f>IFERROR(INDEX(tblTasks[SuggestedCategory],MATCH(tblTime[[#This Row],[TaskName]],tblTasks[TaskName],0)),"")</f>
        <v/>
      </c>
      <c r="I241" s="17" t="n"/>
      <c r="J241" s="13">
        <f>IF(tblTime[[#This Row],[CategoryOverwrite]]="",tblTime[[#This Row],[SuggCategory]],tblTime[[#This Row],[CategoryOverwrite]])</f>
        <v/>
      </c>
      <c r="K241" s="17" t="n"/>
      <c r="L241" s="17" t="n"/>
      <c r="M241" s="13">
        <f>IF(COUNTA(tblTime[[#This Row],[TaskName]:[Entity]],tblTime[[#This Row],[FinalCategory]:[Hours]])=4,"FILLED","OPEN")</f>
        <v/>
      </c>
      <c r="N241" s="13">
        <f>IF(SUMIFS(tblTime[Hours],tblTime[Date],tblTime[[#This Row],[Date]]) &gt; 20, "⚠ Over 20 hours!", "")</f>
        <v/>
      </c>
    </row>
    <row r="242" hidden="1">
      <c r="B242" s="14">
        <f>7+B142</f>
        <v/>
      </c>
      <c r="C242" s="15">
        <f>C222</f>
        <v/>
      </c>
      <c r="D242" s="13">
        <f>$G$2</f>
        <v/>
      </c>
      <c r="E242" s="13">
        <f>IFERROR(_xlfn.XLOOKUP(D242,tblEmployees[EmployeeName],tblEmployees[HomeDepartment],""),"")</f>
        <v/>
      </c>
      <c r="F242" s="17" t="n"/>
      <c r="G242" s="17" t="n"/>
      <c r="H242" s="13">
        <f>IFERROR(INDEX(tblTasks[SuggestedCategory],MATCH(tblTime[[#This Row],[TaskName]],tblTasks[TaskName],0)),"")</f>
        <v/>
      </c>
      <c r="I242" s="17" t="n"/>
      <c r="J242" s="13">
        <f>IF(tblTime[[#This Row],[CategoryOverwrite]]="",tblTime[[#This Row],[SuggCategory]],tblTime[[#This Row],[CategoryOverwrite]])</f>
        <v/>
      </c>
      <c r="K242" s="17" t="n"/>
      <c r="L242" s="17" t="n"/>
      <c r="M242" s="13">
        <f>IF(COUNTA(tblTime[[#This Row],[TaskName]:[Entity]],tblTime[[#This Row],[FinalCategory]:[Hours]])=4,"FILLED","OPEN")</f>
        <v/>
      </c>
      <c r="N242" s="13">
        <f>IF(SUMIFS(tblTime[Hours],tblTime[Date],tblTime[[#This Row],[Date]]) &gt; 20, "⚠ Over 20 hours!", "")</f>
        <v/>
      </c>
    </row>
    <row r="243" hidden="1">
      <c r="B243" s="14">
        <f>7+B143</f>
        <v/>
      </c>
      <c r="C243" s="15">
        <f>C223</f>
        <v/>
      </c>
      <c r="D243" s="13">
        <f>$G$2</f>
        <v/>
      </c>
      <c r="E243" s="13">
        <f>IFERROR(_xlfn.XLOOKUP(D243,tblEmployees[EmployeeName],tblEmployees[HomeDepartment],""),"")</f>
        <v/>
      </c>
      <c r="F243" s="17" t="n"/>
      <c r="G243" s="17" t="n"/>
      <c r="H243" s="13">
        <f>IFERROR(INDEX(tblTasks[SuggestedCategory],MATCH(tblTime[[#This Row],[TaskName]],tblTasks[TaskName],0)),"")</f>
        <v/>
      </c>
      <c r="I243" s="17" t="n"/>
      <c r="J243" s="13">
        <f>IF(tblTime[[#This Row],[CategoryOverwrite]]="",tblTime[[#This Row],[SuggCategory]],tblTime[[#This Row],[CategoryOverwrite]])</f>
        <v/>
      </c>
      <c r="K243" s="17" t="n"/>
      <c r="L243" s="17" t="n"/>
      <c r="M243" s="13">
        <f>IF(COUNTA(tblTime[[#This Row],[TaskName]:[Entity]],tblTime[[#This Row],[FinalCategory]:[Hours]])=4,"FILLED","OPEN")</f>
        <v/>
      </c>
      <c r="N243" s="13">
        <f>IF(SUMIFS(tblTime[Hours],tblTime[Date],tblTime[[#This Row],[Date]]) &gt; 20, "⚠ Over 20 hours!", "")</f>
        <v/>
      </c>
    </row>
    <row r="244" hidden="1">
      <c r="B244" s="14">
        <f>7+B144</f>
        <v/>
      </c>
      <c r="C244" s="15">
        <f>C224</f>
        <v/>
      </c>
      <c r="D244" s="13">
        <f>$G$2</f>
        <v/>
      </c>
      <c r="E244" s="13">
        <f>IFERROR(_xlfn.XLOOKUP(D244,tblEmployees[EmployeeName],tblEmployees[HomeDepartment],""),"")</f>
        <v/>
      </c>
      <c r="F244" s="17" t="n"/>
      <c r="G244" s="17" t="n"/>
      <c r="H244" s="13">
        <f>IFERROR(INDEX(tblTasks[SuggestedCategory],MATCH(tblTime[[#This Row],[TaskName]],tblTasks[TaskName],0)),"")</f>
        <v/>
      </c>
      <c r="I244" s="17" t="n"/>
      <c r="J244" s="13">
        <f>IF(tblTime[[#This Row],[CategoryOverwrite]]="",tblTime[[#This Row],[SuggCategory]],tblTime[[#This Row],[CategoryOverwrite]])</f>
        <v/>
      </c>
      <c r="K244" s="17" t="n"/>
      <c r="L244" s="17" t="n"/>
      <c r="M244" s="13">
        <f>IF(COUNTA(tblTime[[#This Row],[TaskName]:[Entity]],tblTime[[#This Row],[FinalCategory]:[Hours]])=4,"FILLED","OPEN")</f>
        <v/>
      </c>
      <c r="N244" s="13">
        <f>IF(SUMIFS(tblTime[Hours],tblTime[Date],tblTime[[#This Row],[Date]]) &gt; 20, "⚠ Over 20 hours!", "")</f>
        <v/>
      </c>
    </row>
    <row r="245" hidden="1">
      <c r="B245" s="14">
        <f>7+B145</f>
        <v/>
      </c>
      <c r="C245" s="15">
        <f>C225</f>
        <v/>
      </c>
      <c r="D245" s="13">
        <f>$G$2</f>
        <v/>
      </c>
      <c r="E245" s="13">
        <f>IFERROR(_xlfn.XLOOKUP(D245,tblEmployees[EmployeeName],tblEmployees[HomeDepartment],""),"")</f>
        <v/>
      </c>
      <c r="F245" s="17" t="n"/>
      <c r="G245" s="17" t="n"/>
      <c r="H245" s="13">
        <f>IFERROR(INDEX(tblTasks[SuggestedCategory],MATCH(tblTime[[#This Row],[TaskName]],tblTasks[TaskName],0)),"")</f>
        <v/>
      </c>
      <c r="I245" s="17" t="n"/>
      <c r="J245" s="13">
        <f>IF(tblTime[[#This Row],[CategoryOverwrite]]="",tblTime[[#This Row],[SuggCategory]],tblTime[[#This Row],[CategoryOverwrite]])</f>
        <v/>
      </c>
      <c r="K245" s="17" t="n"/>
      <c r="L245" s="17" t="n"/>
      <c r="M245" s="13">
        <f>IF(COUNTA(tblTime[[#This Row],[TaskName]:[Entity]],tblTime[[#This Row],[FinalCategory]:[Hours]])=4,"FILLED","OPEN")</f>
        <v/>
      </c>
      <c r="N245" s="13">
        <f>IF(SUMIFS(tblTime[Hours],tblTime[Date],tblTime[[#This Row],[Date]]) &gt; 20, "⚠ Over 20 hours!", "")</f>
        <v/>
      </c>
    </row>
    <row r="246" hidden="1">
      <c r="B246" s="14">
        <f>7+B146</f>
        <v/>
      </c>
      <c r="C246" s="15">
        <f>C226</f>
        <v/>
      </c>
      <c r="D246" s="13">
        <f>$G$2</f>
        <v/>
      </c>
      <c r="E246" s="13">
        <f>IFERROR(_xlfn.XLOOKUP(D246,tblEmployees[EmployeeName],tblEmployees[HomeDepartment],""),"")</f>
        <v/>
      </c>
      <c r="F246" s="17" t="n"/>
      <c r="G246" s="17" t="n"/>
      <c r="H246" s="13">
        <f>IFERROR(INDEX(tblTasks[SuggestedCategory],MATCH(tblTime[[#This Row],[TaskName]],tblTasks[TaskName],0)),"")</f>
        <v/>
      </c>
      <c r="I246" s="17" t="n"/>
      <c r="J246" s="13">
        <f>IF(tblTime[[#This Row],[CategoryOverwrite]]="",tblTime[[#This Row],[SuggCategory]],tblTime[[#This Row],[CategoryOverwrite]])</f>
        <v/>
      </c>
      <c r="K246" s="17" t="n"/>
      <c r="L246" s="17" t="n"/>
      <c r="M246" s="13">
        <f>IF(COUNTA(tblTime[[#This Row],[TaskName]:[Entity]],tblTime[[#This Row],[FinalCategory]:[Hours]])=4,"FILLED","OPEN")</f>
        <v/>
      </c>
      <c r="N246" s="13">
        <f>IF(SUMIFS(tblTime[Hours],tblTime[Date],tblTime[[#This Row],[Date]]) &gt; 20, "⚠ Over 20 hours!", "")</f>
        <v/>
      </c>
    </row>
    <row r="247" hidden="1">
      <c r="B247" s="14">
        <f>7+B147</f>
        <v/>
      </c>
      <c r="C247" s="15">
        <f>C227</f>
        <v/>
      </c>
      <c r="D247" s="13">
        <f>$G$2</f>
        <v/>
      </c>
      <c r="E247" s="13">
        <f>IFERROR(_xlfn.XLOOKUP(D247,tblEmployees[EmployeeName],tblEmployees[HomeDepartment],""),"")</f>
        <v/>
      </c>
      <c r="F247" s="17" t="n"/>
      <c r="G247" s="17" t="n"/>
      <c r="H247" s="13">
        <f>IFERROR(INDEX(tblTasks[SuggestedCategory],MATCH(tblTime[[#This Row],[TaskName]],tblTasks[TaskName],0)),"")</f>
        <v/>
      </c>
      <c r="I247" s="17" t="n"/>
      <c r="J247" s="13">
        <f>IF(tblTime[[#This Row],[CategoryOverwrite]]="",tblTime[[#This Row],[SuggCategory]],tblTime[[#This Row],[CategoryOverwrite]])</f>
        <v/>
      </c>
      <c r="K247" s="17" t="n"/>
      <c r="L247" s="17" t="n"/>
      <c r="M247" s="13">
        <f>IF(COUNTA(tblTime[[#This Row],[TaskName]:[Entity]],tblTime[[#This Row],[FinalCategory]:[Hours]])=4,"FILLED","OPEN")</f>
        <v/>
      </c>
      <c r="N247" s="13">
        <f>IF(SUMIFS(tblTime[Hours],tblTime[Date],tblTime[[#This Row],[Date]]) &gt; 20, "⚠ Over 20 hours!", "")</f>
        <v/>
      </c>
    </row>
    <row r="248" hidden="1">
      <c r="B248" s="14">
        <f>7+B148</f>
        <v/>
      </c>
      <c r="C248" s="15">
        <f>C228</f>
        <v/>
      </c>
      <c r="D248" s="13">
        <f>$G$2</f>
        <v/>
      </c>
      <c r="E248" s="13">
        <f>IFERROR(_xlfn.XLOOKUP(D248,tblEmployees[EmployeeName],tblEmployees[HomeDepartment],""),"")</f>
        <v/>
      </c>
      <c r="F248" s="17" t="n"/>
      <c r="G248" s="17" t="n"/>
      <c r="H248" s="13">
        <f>IFERROR(INDEX(tblTasks[SuggestedCategory],MATCH(tblTime[[#This Row],[TaskName]],tblTasks[TaskName],0)),"")</f>
        <v/>
      </c>
      <c r="I248" s="17" t="n"/>
      <c r="J248" s="13">
        <f>IF(tblTime[[#This Row],[CategoryOverwrite]]="",tblTime[[#This Row],[SuggCategory]],tblTime[[#This Row],[CategoryOverwrite]])</f>
        <v/>
      </c>
      <c r="K248" s="17" t="n"/>
      <c r="L248" s="17" t="n"/>
      <c r="M248" s="13">
        <f>IF(COUNTA(tblTime[[#This Row],[TaskName]:[Entity]],tblTime[[#This Row],[FinalCategory]:[Hours]])=4,"FILLED","OPEN")</f>
        <v/>
      </c>
      <c r="N248" s="13">
        <f>IF(SUMIFS(tblTime[Hours],tblTime[Date],tblTime[[#This Row],[Date]]) &gt; 20, "⚠ Over 20 hours!", "")</f>
        <v/>
      </c>
    </row>
    <row r="249" hidden="1">
      <c r="B249" s="14">
        <f>7+B149</f>
        <v/>
      </c>
      <c r="C249" s="15">
        <f>C229</f>
        <v/>
      </c>
      <c r="D249" s="13">
        <f>$G$2</f>
        <v/>
      </c>
      <c r="E249" s="13">
        <f>IFERROR(_xlfn.XLOOKUP(D249,tblEmployees[EmployeeName],tblEmployees[HomeDepartment],""),"")</f>
        <v/>
      </c>
      <c r="F249" s="17" t="n"/>
      <c r="G249" s="17" t="n"/>
      <c r="H249" s="13">
        <f>IFERROR(INDEX(tblTasks[SuggestedCategory],MATCH(tblTime[[#This Row],[TaskName]],tblTasks[TaskName],0)),"")</f>
        <v/>
      </c>
      <c r="I249" s="17" t="n"/>
      <c r="J249" s="13">
        <f>IF(tblTime[[#This Row],[CategoryOverwrite]]="",tblTime[[#This Row],[SuggCategory]],tblTime[[#This Row],[CategoryOverwrite]])</f>
        <v/>
      </c>
      <c r="K249" s="17" t="n"/>
      <c r="L249" s="17" t="n"/>
      <c r="M249" s="13">
        <f>IF(COUNTA(tblTime[[#This Row],[TaskName]:[Entity]],tblTime[[#This Row],[FinalCategory]:[Hours]])=4,"FILLED","OPEN")</f>
        <v/>
      </c>
      <c r="N249" s="13">
        <f>IF(SUMIFS(tblTime[Hours],tblTime[Date],tblTime[[#This Row],[Date]]) &gt; 20, "⚠ Over 20 hours!", "")</f>
        <v/>
      </c>
    </row>
    <row r="250" hidden="1">
      <c r="B250" s="14">
        <f>7+B150</f>
        <v/>
      </c>
      <c r="C250" s="15">
        <f>C230</f>
        <v/>
      </c>
      <c r="D250" s="13">
        <f>$G$2</f>
        <v/>
      </c>
      <c r="E250" s="13">
        <f>IFERROR(_xlfn.XLOOKUP(D250,tblEmployees[EmployeeName],tblEmployees[HomeDepartment],""),"")</f>
        <v/>
      </c>
      <c r="F250" s="17" t="n"/>
      <c r="G250" s="17" t="n"/>
      <c r="H250" s="13">
        <f>IFERROR(INDEX(tblTasks[SuggestedCategory],MATCH(tblTime[[#This Row],[TaskName]],tblTasks[TaskName],0)),"")</f>
        <v/>
      </c>
      <c r="I250" s="17" t="n"/>
      <c r="J250" s="13">
        <f>IF(tblTime[[#This Row],[CategoryOverwrite]]="",tblTime[[#This Row],[SuggCategory]],tblTime[[#This Row],[CategoryOverwrite]])</f>
        <v/>
      </c>
      <c r="K250" s="17" t="n"/>
      <c r="L250" s="17" t="n"/>
      <c r="M250" s="13">
        <f>IF(COUNTA(tblTime[[#This Row],[TaskName]:[Entity]],tblTime[[#This Row],[FinalCategory]:[Hours]])=4,"FILLED","OPEN")</f>
        <v/>
      </c>
      <c r="N250" s="13">
        <f>IF(SUMIFS(tblTime[Hours],tblTime[Date],tblTime[[#This Row],[Date]]) &gt; 20, "⚠ Over 20 hours!", "")</f>
        <v/>
      </c>
    </row>
    <row r="251" hidden="1">
      <c r="B251" s="14">
        <f>7+B151</f>
        <v/>
      </c>
      <c r="C251" s="15">
        <f>C231</f>
        <v/>
      </c>
      <c r="D251" s="13">
        <f>$G$2</f>
        <v/>
      </c>
      <c r="E251" s="13">
        <f>IFERROR(_xlfn.XLOOKUP(D251,tblEmployees[EmployeeName],tblEmployees[HomeDepartment],""),"")</f>
        <v/>
      </c>
      <c r="F251" s="17" t="n"/>
      <c r="G251" s="17" t="n"/>
      <c r="H251" s="13">
        <f>IFERROR(INDEX(tblTasks[SuggestedCategory],MATCH(tblTime[[#This Row],[TaskName]],tblTasks[TaskName],0)),"")</f>
        <v/>
      </c>
      <c r="I251" s="17" t="n"/>
      <c r="J251" s="13">
        <f>IF(tblTime[[#This Row],[CategoryOverwrite]]="",tblTime[[#This Row],[SuggCategory]],tblTime[[#This Row],[CategoryOverwrite]])</f>
        <v/>
      </c>
      <c r="K251" s="17" t="n"/>
      <c r="L251" s="17" t="n"/>
      <c r="M251" s="13">
        <f>IF(COUNTA(tblTime[[#This Row],[TaskName]:[Entity]],tblTime[[#This Row],[FinalCategory]:[Hours]])=4,"FILLED","OPEN")</f>
        <v/>
      </c>
      <c r="N251" s="13">
        <f>IF(SUMIFS(tblTime[Hours],tblTime[Date],tblTime[[#This Row],[Date]]) &gt; 20, "⚠ Over 20 hours!", "")</f>
        <v/>
      </c>
    </row>
    <row r="252" hidden="1">
      <c r="B252" s="14">
        <f>7+B152</f>
        <v/>
      </c>
      <c r="C252" s="15">
        <f>C232</f>
        <v/>
      </c>
      <c r="D252" s="13">
        <f>$G$2</f>
        <v/>
      </c>
      <c r="E252" s="13">
        <f>IFERROR(_xlfn.XLOOKUP(D252,tblEmployees[EmployeeName],tblEmployees[HomeDepartment],""),"")</f>
        <v/>
      </c>
      <c r="F252" s="17" t="n"/>
      <c r="G252" s="17" t="n"/>
      <c r="H252" s="13">
        <f>IFERROR(INDEX(tblTasks[SuggestedCategory],MATCH(tblTime[[#This Row],[TaskName]],tblTasks[TaskName],0)),"")</f>
        <v/>
      </c>
      <c r="I252" s="17" t="n"/>
      <c r="J252" s="13">
        <f>IF(tblTime[[#This Row],[CategoryOverwrite]]="",tblTime[[#This Row],[SuggCategory]],tblTime[[#This Row],[CategoryOverwrite]])</f>
        <v/>
      </c>
      <c r="K252" s="17" t="n"/>
      <c r="L252" s="17" t="n"/>
      <c r="M252" s="13">
        <f>IF(COUNTA(tblTime[[#This Row],[TaskName]:[Entity]],tblTime[[#This Row],[FinalCategory]:[Hours]])=4,"FILLED","OPEN")</f>
        <v/>
      </c>
      <c r="N252" s="13">
        <f>IF(SUMIFS(tblTime[Hours],tblTime[Date],tblTime[[#This Row],[Date]]) &gt; 20, "⚠ Over 20 hours!", "")</f>
        <v/>
      </c>
    </row>
    <row r="253" hidden="1">
      <c r="B253" s="14">
        <f>7+B153</f>
        <v/>
      </c>
      <c r="C253" s="15">
        <f>C233</f>
        <v/>
      </c>
      <c r="D253" s="13">
        <f>$G$2</f>
        <v/>
      </c>
      <c r="E253" s="13">
        <f>IFERROR(_xlfn.XLOOKUP(D253,tblEmployees[EmployeeName],tblEmployees[HomeDepartment],""),"")</f>
        <v/>
      </c>
      <c r="F253" s="17" t="n"/>
      <c r="G253" s="17" t="n"/>
      <c r="H253" s="13">
        <f>IFERROR(INDEX(tblTasks[SuggestedCategory],MATCH(tblTime[[#This Row],[TaskName]],tblTasks[TaskName],0)),"")</f>
        <v/>
      </c>
      <c r="I253" s="17" t="n"/>
      <c r="J253" s="13">
        <f>IF(tblTime[[#This Row],[CategoryOverwrite]]="",tblTime[[#This Row],[SuggCategory]],tblTime[[#This Row],[CategoryOverwrite]])</f>
        <v/>
      </c>
      <c r="K253" s="17" t="n"/>
      <c r="L253" s="17" t="n"/>
      <c r="M253" s="13">
        <f>IF(COUNTA(tblTime[[#This Row],[TaskName]:[Entity]],tblTime[[#This Row],[FinalCategory]:[Hours]])=4,"FILLED","OPEN")</f>
        <v/>
      </c>
      <c r="N253" s="13">
        <f>IF(SUMIFS(tblTime[Hours],tblTime[Date],tblTime[[#This Row],[Date]]) &gt; 20, "⚠ Over 20 hours!", "")</f>
        <v/>
      </c>
    </row>
    <row r="254" hidden="1">
      <c r="B254" s="14">
        <f>7+B154</f>
        <v/>
      </c>
      <c r="C254" s="15">
        <f>C234</f>
        <v/>
      </c>
      <c r="D254" s="13">
        <f>$G$2</f>
        <v/>
      </c>
      <c r="E254" s="13">
        <f>IFERROR(_xlfn.XLOOKUP(D254,tblEmployees[EmployeeName],tblEmployees[HomeDepartment],""),"")</f>
        <v/>
      </c>
      <c r="F254" s="17" t="n"/>
      <c r="G254" s="17" t="n"/>
      <c r="H254" s="13">
        <f>IFERROR(INDEX(tblTasks[SuggestedCategory],MATCH(tblTime[[#This Row],[TaskName]],tblTasks[TaskName],0)),"")</f>
        <v/>
      </c>
      <c r="I254" s="17" t="n"/>
      <c r="J254" s="13">
        <f>IF(tblTime[[#This Row],[CategoryOverwrite]]="",tblTime[[#This Row],[SuggCategory]],tblTime[[#This Row],[CategoryOverwrite]])</f>
        <v/>
      </c>
      <c r="K254" s="17" t="n"/>
      <c r="L254" s="17" t="n"/>
      <c r="M254" s="13">
        <f>IF(COUNTA(tblTime[[#This Row],[TaskName]:[Entity]],tblTime[[#This Row],[FinalCategory]:[Hours]])=4,"FILLED","OPEN")</f>
        <v/>
      </c>
      <c r="N254" s="13">
        <f>IF(SUMIFS(tblTime[Hours],tblTime[Date],tblTime[[#This Row],[Date]]) &gt; 20, "⚠ Over 20 hours!", "")</f>
        <v/>
      </c>
    </row>
    <row r="255" hidden="1">
      <c r="B255" s="14">
        <f>7+B155</f>
        <v/>
      </c>
      <c r="C255" s="15">
        <f>C235</f>
        <v/>
      </c>
      <c r="D255" s="13">
        <f>$G$2</f>
        <v/>
      </c>
      <c r="E255" s="13">
        <f>IFERROR(_xlfn.XLOOKUP(D255,tblEmployees[EmployeeName],tblEmployees[HomeDepartment],""),"")</f>
        <v/>
      </c>
      <c r="F255" s="17" t="n"/>
      <c r="G255" s="17" t="n"/>
      <c r="H255" s="13">
        <f>IFERROR(INDEX(tblTasks[SuggestedCategory],MATCH(tblTime[[#This Row],[TaskName]],tblTasks[TaskName],0)),"")</f>
        <v/>
      </c>
      <c r="I255" s="17" t="n"/>
      <c r="J255" s="13">
        <f>IF(tblTime[[#This Row],[CategoryOverwrite]]="",tblTime[[#This Row],[SuggCategory]],tblTime[[#This Row],[CategoryOverwrite]])</f>
        <v/>
      </c>
      <c r="K255" s="17" t="n"/>
      <c r="L255" s="17" t="n"/>
      <c r="M255" s="13">
        <f>IF(COUNTA(tblTime[[#This Row],[TaskName]:[Entity]],tblTime[[#This Row],[FinalCategory]:[Hours]])=4,"FILLED","OPEN")</f>
        <v/>
      </c>
      <c r="N255" s="13">
        <f>IF(SUMIFS(tblTime[Hours],tblTime[Date],tblTime[[#This Row],[Date]]) &gt; 20, "⚠ Over 20 hours!", "")</f>
        <v/>
      </c>
    </row>
    <row r="256" hidden="1">
      <c r="B256" s="14">
        <f>7+B156</f>
        <v/>
      </c>
      <c r="C256" s="15">
        <f>C236</f>
        <v/>
      </c>
      <c r="D256" s="13">
        <f>$G$2</f>
        <v/>
      </c>
      <c r="E256" s="13">
        <f>IFERROR(_xlfn.XLOOKUP(D256,tblEmployees[EmployeeName],tblEmployees[HomeDepartment],""),"")</f>
        <v/>
      </c>
      <c r="F256" s="17" t="n"/>
      <c r="G256" s="17" t="n"/>
      <c r="H256" s="13">
        <f>IFERROR(INDEX(tblTasks[SuggestedCategory],MATCH(tblTime[[#This Row],[TaskName]],tblTasks[TaskName],0)),"")</f>
        <v/>
      </c>
      <c r="I256" s="17" t="n"/>
      <c r="J256" s="13">
        <f>IF(tblTime[[#This Row],[CategoryOverwrite]]="",tblTime[[#This Row],[SuggCategory]],tblTime[[#This Row],[CategoryOverwrite]])</f>
        <v/>
      </c>
      <c r="K256" s="17" t="n"/>
      <c r="L256" s="17" t="n"/>
      <c r="M256" s="13">
        <f>IF(COUNTA(tblTime[[#This Row],[TaskName]:[Entity]],tblTime[[#This Row],[FinalCategory]:[Hours]])=4,"FILLED","OPEN")</f>
        <v/>
      </c>
      <c r="N256" s="13">
        <f>IF(SUMIFS(tblTime[Hours],tblTime[Date],tblTime[[#This Row],[Date]]) &gt; 20, "⚠ Over 20 hours!", "")</f>
        <v/>
      </c>
    </row>
    <row r="257" hidden="1">
      <c r="B257" s="14">
        <f>7+B157</f>
        <v/>
      </c>
      <c r="C257" s="15">
        <f>C237</f>
        <v/>
      </c>
      <c r="D257" s="13">
        <f>$G$2</f>
        <v/>
      </c>
      <c r="E257" s="13">
        <f>IFERROR(_xlfn.XLOOKUP(D257,tblEmployees[EmployeeName],tblEmployees[HomeDepartment],""),"")</f>
        <v/>
      </c>
      <c r="F257" s="17" t="n"/>
      <c r="G257" s="17" t="n"/>
      <c r="H257" s="13">
        <f>IFERROR(INDEX(tblTasks[SuggestedCategory],MATCH(tblTime[[#This Row],[TaskName]],tblTasks[TaskName],0)),"")</f>
        <v/>
      </c>
      <c r="I257" s="17" t="n"/>
      <c r="J257" s="13">
        <f>IF(tblTime[[#This Row],[CategoryOverwrite]]="",tblTime[[#This Row],[SuggCategory]],tblTime[[#This Row],[CategoryOverwrite]])</f>
        <v/>
      </c>
      <c r="K257" s="17" t="n"/>
      <c r="L257" s="17" t="n"/>
      <c r="M257" s="13">
        <f>IF(COUNTA(tblTime[[#This Row],[TaskName]:[Entity]],tblTime[[#This Row],[FinalCategory]:[Hours]])=4,"FILLED","OPEN")</f>
        <v/>
      </c>
      <c r="N257" s="13">
        <f>IF(SUMIFS(tblTime[Hours],tblTime[Date],tblTime[[#This Row],[Date]]) &gt; 20, "⚠ Over 20 hours!", "")</f>
        <v/>
      </c>
    </row>
    <row r="258" hidden="1">
      <c r="B258" s="14">
        <f>7+B158</f>
        <v/>
      </c>
      <c r="C258" s="15">
        <f>C238</f>
        <v/>
      </c>
      <c r="D258" s="13">
        <f>$G$2</f>
        <v/>
      </c>
      <c r="E258" s="13">
        <f>IFERROR(_xlfn.XLOOKUP(D258,tblEmployees[EmployeeName],tblEmployees[HomeDepartment],""),"")</f>
        <v/>
      </c>
      <c r="F258" s="17" t="n"/>
      <c r="G258" s="17" t="n"/>
      <c r="H258" s="13">
        <f>IFERROR(INDEX(tblTasks[SuggestedCategory],MATCH(tblTime[[#This Row],[TaskName]],tblTasks[TaskName],0)),"")</f>
        <v/>
      </c>
      <c r="I258" s="17" t="n"/>
      <c r="J258" s="13">
        <f>IF(tblTime[[#This Row],[CategoryOverwrite]]="",tblTime[[#This Row],[SuggCategory]],tblTime[[#This Row],[CategoryOverwrite]])</f>
        <v/>
      </c>
      <c r="K258" s="17" t="n"/>
      <c r="L258" s="17" t="n"/>
      <c r="M258" s="13">
        <f>IF(COUNTA(tblTime[[#This Row],[TaskName]:[Entity]],tblTime[[#This Row],[FinalCategory]:[Hours]])=4,"FILLED","OPEN")</f>
        <v/>
      </c>
      <c r="N258" s="13">
        <f>IF(SUMIFS(tblTime[Hours],tblTime[Date],tblTime[[#This Row],[Date]]) &gt; 20, "⚠ Over 20 hours!", "")</f>
        <v/>
      </c>
    </row>
    <row r="259" hidden="1">
      <c r="B259" s="14">
        <f>7+B159</f>
        <v/>
      </c>
      <c r="C259" s="15">
        <f>C239</f>
        <v/>
      </c>
      <c r="D259" s="13">
        <f>$G$2</f>
        <v/>
      </c>
      <c r="E259" s="13">
        <f>IFERROR(_xlfn.XLOOKUP(D259,tblEmployees[EmployeeName],tblEmployees[HomeDepartment],""),"")</f>
        <v/>
      </c>
      <c r="F259" s="17" t="n"/>
      <c r="G259" s="17" t="n"/>
      <c r="H259" s="13">
        <f>IFERROR(INDEX(tblTasks[SuggestedCategory],MATCH(tblTime[[#This Row],[TaskName]],tblTasks[TaskName],0)),"")</f>
        <v/>
      </c>
      <c r="I259" s="17" t="n"/>
      <c r="J259" s="13">
        <f>IF(tblTime[[#This Row],[CategoryOverwrite]]="",tblTime[[#This Row],[SuggCategory]],tblTime[[#This Row],[CategoryOverwrite]])</f>
        <v/>
      </c>
      <c r="K259" s="17" t="n"/>
      <c r="L259" s="17" t="n"/>
      <c r="M259" s="13">
        <f>IF(COUNTA(tblTime[[#This Row],[TaskName]:[Entity]],tblTime[[#This Row],[FinalCategory]:[Hours]])=4,"FILLED","OPEN")</f>
        <v/>
      </c>
      <c r="N259" s="13">
        <f>IF(SUMIFS(tblTime[Hours],tblTime[Date],tblTime[[#This Row],[Date]]) &gt; 20, "⚠ Over 20 hours!", "")</f>
        <v/>
      </c>
    </row>
    <row r="260" hidden="1">
      <c r="B260" s="14">
        <f>7+B160</f>
        <v/>
      </c>
      <c r="C260" s="15">
        <f>C240</f>
        <v/>
      </c>
      <c r="D260" s="13">
        <f>$G$2</f>
        <v/>
      </c>
      <c r="E260" s="13">
        <f>IFERROR(_xlfn.XLOOKUP(D260,tblEmployees[EmployeeName],tblEmployees[HomeDepartment],""),"")</f>
        <v/>
      </c>
      <c r="F260" s="17" t="n"/>
      <c r="G260" s="17" t="n"/>
      <c r="H260" s="13">
        <f>IFERROR(INDEX(tblTasks[SuggestedCategory],MATCH(tblTime[[#This Row],[TaskName]],tblTasks[TaskName],0)),"")</f>
        <v/>
      </c>
      <c r="I260" s="17" t="n"/>
      <c r="J260" s="13">
        <f>IF(tblTime[[#This Row],[CategoryOverwrite]]="",tblTime[[#This Row],[SuggCategory]],tblTime[[#This Row],[CategoryOverwrite]])</f>
        <v/>
      </c>
      <c r="K260" s="17" t="n"/>
      <c r="L260" s="17" t="n"/>
      <c r="M260" s="13">
        <f>IF(COUNTA(tblTime[[#This Row],[TaskName]:[Entity]],tblTime[[#This Row],[FinalCategory]:[Hours]])=4,"FILLED","OPEN")</f>
        <v/>
      </c>
      <c r="N260" s="13">
        <f>IF(SUMIFS(tblTime[Hours],tblTime[Date],tblTime[[#This Row],[Date]]) &gt; 20, "⚠ Over 20 hours!", "")</f>
        <v/>
      </c>
    </row>
    <row r="261" hidden="1">
      <c r="B261" s="14">
        <f>7+B161</f>
        <v/>
      </c>
      <c r="C261" s="15">
        <f>C241</f>
        <v/>
      </c>
      <c r="D261" s="13">
        <f>$G$2</f>
        <v/>
      </c>
      <c r="E261" s="13">
        <f>IFERROR(_xlfn.XLOOKUP(D261,tblEmployees[EmployeeName],tblEmployees[HomeDepartment],""),"")</f>
        <v/>
      </c>
      <c r="F261" s="17" t="n"/>
      <c r="G261" s="17" t="n"/>
      <c r="H261" s="13">
        <f>IFERROR(INDEX(tblTasks[SuggestedCategory],MATCH(tblTime[[#This Row],[TaskName]],tblTasks[TaskName],0)),"")</f>
        <v/>
      </c>
      <c r="I261" s="17" t="n"/>
      <c r="J261" s="13">
        <f>IF(tblTime[[#This Row],[CategoryOverwrite]]="",tblTime[[#This Row],[SuggCategory]],tblTime[[#This Row],[CategoryOverwrite]])</f>
        <v/>
      </c>
      <c r="K261" s="17" t="n"/>
      <c r="L261" s="17" t="n"/>
      <c r="M261" s="13">
        <f>IF(COUNTA(tblTime[[#This Row],[TaskName]:[Entity]],tblTime[[#This Row],[FinalCategory]:[Hours]])=4,"FILLED","OPEN")</f>
        <v/>
      </c>
      <c r="N261" s="13">
        <f>IF(SUMIFS(tblTime[Hours],tblTime[Date],tblTime[[#This Row],[Date]]) &gt; 20, "⚠ Over 20 hours!", "")</f>
        <v/>
      </c>
    </row>
    <row r="262" hidden="1">
      <c r="B262" s="14">
        <f>7+B162</f>
        <v/>
      </c>
      <c r="C262" s="15">
        <f>C242</f>
        <v/>
      </c>
      <c r="D262" s="13">
        <f>$G$2</f>
        <v/>
      </c>
      <c r="E262" s="13">
        <f>IFERROR(_xlfn.XLOOKUP(D262,tblEmployees[EmployeeName],tblEmployees[HomeDepartment],""),"")</f>
        <v/>
      </c>
      <c r="F262" s="17" t="n"/>
      <c r="G262" s="17" t="n"/>
      <c r="H262" s="13">
        <f>IFERROR(INDEX(tblTasks[SuggestedCategory],MATCH(tblTime[[#This Row],[TaskName]],tblTasks[TaskName],0)),"")</f>
        <v/>
      </c>
      <c r="I262" s="17" t="n"/>
      <c r="J262" s="13">
        <f>IF(tblTime[[#This Row],[CategoryOverwrite]]="",tblTime[[#This Row],[SuggCategory]],tblTime[[#This Row],[CategoryOverwrite]])</f>
        <v/>
      </c>
      <c r="K262" s="17" t="n"/>
      <c r="L262" s="17" t="n"/>
      <c r="M262" s="13">
        <f>IF(COUNTA(tblTime[[#This Row],[TaskName]:[Entity]],tblTime[[#This Row],[FinalCategory]:[Hours]])=4,"FILLED","OPEN")</f>
        <v/>
      </c>
      <c r="N262" s="13">
        <f>IF(SUMIFS(tblTime[Hours],tblTime[Date],tblTime[[#This Row],[Date]]) &gt; 20, "⚠ Over 20 hours!", "")</f>
        <v/>
      </c>
    </row>
    <row r="263" hidden="1">
      <c r="B263" s="14">
        <f>7+B163</f>
        <v/>
      </c>
      <c r="C263" s="15">
        <f>C243</f>
        <v/>
      </c>
      <c r="D263" s="13">
        <f>$G$2</f>
        <v/>
      </c>
      <c r="E263" s="13">
        <f>IFERROR(_xlfn.XLOOKUP(D263,tblEmployees[EmployeeName],tblEmployees[HomeDepartment],""),"")</f>
        <v/>
      </c>
      <c r="F263" s="17" t="n"/>
      <c r="G263" s="17" t="n"/>
      <c r="H263" s="13">
        <f>IFERROR(INDEX(tblTasks[SuggestedCategory],MATCH(tblTime[[#This Row],[TaskName]],tblTasks[TaskName],0)),"")</f>
        <v/>
      </c>
      <c r="I263" s="17" t="n"/>
      <c r="J263" s="13">
        <f>IF(tblTime[[#This Row],[CategoryOverwrite]]="",tblTime[[#This Row],[SuggCategory]],tblTime[[#This Row],[CategoryOverwrite]])</f>
        <v/>
      </c>
      <c r="K263" s="17" t="n"/>
      <c r="L263" s="17" t="n"/>
      <c r="M263" s="13">
        <f>IF(COUNTA(tblTime[[#This Row],[TaskName]:[Entity]],tblTime[[#This Row],[FinalCategory]:[Hours]])=4,"FILLED","OPEN")</f>
        <v/>
      </c>
      <c r="N263" s="13">
        <f>IF(SUMIFS(tblTime[Hours],tblTime[Date],tblTime[[#This Row],[Date]]) &gt; 20, "⚠ Over 20 hours!", "")</f>
        <v/>
      </c>
    </row>
    <row r="264" hidden="1">
      <c r="B264" s="14">
        <f>7+B164</f>
        <v/>
      </c>
      <c r="C264" s="15">
        <f>C244</f>
        <v/>
      </c>
      <c r="D264" s="13">
        <f>$G$2</f>
        <v/>
      </c>
      <c r="E264" s="13">
        <f>IFERROR(_xlfn.XLOOKUP(D264,tblEmployees[EmployeeName],tblEmployees[HomeDepartment],""),"")</f>
        <v/>
      </c>
      <c r="F264" s="17" t="n"/>
      <c r="G264" s="17" t="n"/>
      <c r="H264" s="13">
        <f>IFERROR(INDEX(tblTasks[SuggestedCategory],MATCH(tblTime[[#This Row],[TaskName]],tblTasks[TaskName],0)),"")</f>
        <v/>
      </c>
      <c r="I264" s="17" t="n"/>
      <c r="J264" s="13">
        <f>IF(tblTime[[#This Row],[CategoryOverwrite]]="",tblTime[[#This Row],[SuggCategory]],tblTime[[#This Row],[CategoryOverwrite]])</f>
        <v/>
      </c>
      <c r="K264" s="17" t="n"/>
      <c r="L264" s="17" t="n"/>
      <c r="M264" s="13">
        <f>IF(COUNTA(tblTime[[#This Row],[TaskName]:[Entity]],tblTime[[#This Row],[FinalCategory]:[Hours]])=4,"FILLED","OPEN")</f>
        <v/>
      </c>
      <c r="N264" s="13">
        <f>IF(SUMIFS(tblTime[Hours],tblTime[Date],tblTime[[#This Row],[Date]]) &gt; 20, "⚠ Over 20 hours!", "")</f>
        <v/>
      </c>
    </row>
    <row r="265" hidden="1">
      <c r="B265" s="14">
        <f>7+B165</f>
        <v/>
      </c>
      <c r="C265" s="15">
        <f>C245</f>
        <v/>
      </c>
      <c r="D265" s="13">
        <f>$G$2</f>
        <v/>
      </c>
      <c r="E265" s="13">
        <f>IFERROR(_xlfn.XLOOKUP(D265,tblEmployees[EmployeeName],tblEmployees[HomeDepartment],""),"")</f>
        <v/>
      </c>
      <c r="F265" s="17" t="n"/>
      <c r="G265" s="17" t="n"/>
      <c r="H265" s="13">
        <f>IFERROR(INDEX(tblTasks[SuggestedCategory],MATCH(tblTime[[#This Row],[TaskName]],tblTasks[TaskName],0)),"")</f>
        <v/>
      </c>
      <c r="I265" s="17" t="n"/>
      <c r="J265" s="13">
        <f>IF(tblTime[[#This Row],[CategoryOverwrite]]="",tblTime[[#This Row],[SuggCategory]],tblTime[[#This Row],[CategoryOverwrite]])</f>
        <v/>
      </c>
      <c r="K265" s="17" t="n"/>
      <c r="L265" s="17" t="n"/>
      <c r="M265" s="13">
        <f>IF(COUNTA(tblTime[[#This Row],[TaskName]:[Entity]],tblTime[[#This Row],[FinalCategory]:[Hours]])=4,"FILLED","OPEN")</f>
        <v/>
      </c>
      <c r="N265" s="13">
        <f>IF(SUMIFS(tblTime[Hours],tblTime[Date],tblTime[[#This Row],[Date]]) &gt; 20, "⚠ Over 20 hours!", "")</f>
        <v/>
      </c>
    </row>
    <row r="266" hidden="1">
      <c r="B266" s="14">
        <f>7+B166</f>
        <v/>
      </c>
      <c r="C266" s="15">
        <f>C246</f>
        <v/>
      </c>
      <c r="D266" s="13">
        <f>$G$2</f>
        <v/>
      </c>
      <c r="E266" s="13">
        <f>IFERROR(_xlfn.XLOOKUP(D266,tblEmployees[EmployeeName],tblEmployees[HomeDepartment],""),"")</f>
        <v/>
      </c>
      <c r="F266" s="17" t="n"/>
      <c r="G266" s="17" t="n"/>
      <c r="H266" s="13">
        <f>IFERROR(INDEX(tblTasks[SuggestedCategory],MATCH(tblTime[[#This Row],[TaskName]],tblTasks[TaskName],0)),"")</f>
        <v/>
      </c>
      <c r="I266" s="17" t="n"/>
      <c r="J266" s="13">
        <f>IF(tblTime[[#This Row],[CategoryOverwrite]]="",tblTime[[#This Row],[SuggCategory]],tblTime[[#This Row],[CategoryOverwrite]])</f>
        <v/>
      </c>
      <c r="K266" s="17" t="n"/>
      <c r="L266" s="17" t="n"/>
      <c r="M266" s="13">
        <f>IF(COUNTA(tblTime[[#This Row],[TaskName]:[Entity]],tblTime[[#This Row],[FinalCategory]:[Hours]])=4,"FILLED","OPEN")</f>
        <v/>
      </c>
      <c r="N266" s="13">
        <f>IF(SUMIFS(tblTime[Hours],tblTime[Date],tblTime[[#This Row],[Date]]) &gt; 20, "⚠ Over 20 hours!", "")</f>
        <v/>
      </c>
    </row>
    <row r="267" hidden="1">
      <c r="B267" s="14">
        <f>7+B167</f>
        <v/>
      </c>
      <c r="C267" s="15">
        <f>C247</f>
        <v/>
      </c>
      <c r="D267" s="13">
        <f>$G$2</f>
        <v/>
      </c>
      <c r="E267" s="13">
        <f>IFERROR(_xlfn.XLOOKUP(D267,tblEmployees[EmployeeName],tblEmployees[HomeDepartment],""),"")</f>
        <v/>
      </c>
      <c r="F267" s="17" t="inlineStr">
        <is>
          <t>Tax accounting services</t>
        </is>
      </c>
      <c r="G267" s="17" t="inlineStr">
        <is>
          <t>Coral Graphics</t>
        </is>
      </c>
      <c r="H267" s="13">
        <f>IFERROR(INDEX(tblTasks[SuggestedCategory],MATCH(tblTime[[#This Row],[TaskName]],tblTasks[TaskName],0)),"")</f>
        <v/>
      </c>
      <c r="I267" s="17" t="inlineStr">
        <is>
          <t>A - mandated by shareholder for steering</t>
        </is>
      </c>
      <c r="J267" s="13">
        <f>IF(tblTime[[#This Row],[CategoryOverwrite]]="",tblTime[[#This Row],[SuggCategory]],tblTime[[#This Row],[CategoryOverwrite]])</f>
        <v/>
      </c>
      <c r="K267" s="17" t="n">
        <v>12</v>
      </c>
      <c r="L267" s="17" t="inlineStr">
        <is>
          <t>Q4 provision</t>
        </is>
      </c>
      <c r="M267" s="13">
        <f>IF(COUNTA(tblTime[[#This Row],[TaskName]:[Entity]],tblTime[[#This Row],[FinalCategory]:[Hours]])=4,"FILLED","OPEN")</f>
        <v/>
      </c>
      <c r="N267" s="13">
        <f>IF(SUMIFS(tblTime[Hours],tblTime[Date],tblTime[[#This Row],[Date]]) &gt; 20, "⚠ Over 20 hours!", "")</f>
        <v/>
      </c>
    </row>
    <row r="268" hidden="1">
      <c r="B268" s="14">
        <f>7+B168</f>
        <v/>
      </c>
      <c r="C268" s="15">
        <f>C248</f>
        <v/>
      </c>
      <c r="D268" s="13">
        <f>$G$2</f>
        <v/>
      </c>
      <c r="E268" s="13">
        <f>IFERROR(_xlfn.XLOOKUP(D268,tblEmployees[EmployeeName],tblEmployees[HomeDepartment],""),"")</f>
        <v/>
      </c>
      <c r="F268" s="17" t="inlineStr">
        <is>
          <t>Tax accounting services</t>
        </is>
      </c>
      <c r="G268" s="17" t="inlineStr">
        <is>
          <t>*Across all entities</t>
        </is>
      </c>
      <c r="H268" s="13">
        <f>IFERROR(INDEX(tblTasks[SuggestedCategory],MATCH(tblTime[[#This Row],[TaskName]],tblTasks[TaskName],0)),"")</f>
        <v/>
      </c>
      <c r="I268" s="17" t="inlineStr">
        <is>
          <t>A - mandated by shareholder for steering</t>
        </is>
      </c>
      <c r="J268" s="13">
        <f>IF(tblTime[[#This Row],[CategoryOverwrite]]="",tblTime[[#This Row],[SuggCategory]],tblTime[[#This Row],[CategoryOverwrite]])</f>
        <v/>
      </c>
      <c r="K268" s="17" t="n"/>
      <c r="L268" s="17" t="n"/>
      <c r="M268" s="13">
        <f>IF(COUNTA(tblTime[[#This Row],[TaskName]:[Entity]],tblTime[[#This Row],[FinalCategory]:[Hours]])=4,"FILLED","OPEN")</f>
        <v/>
      </c>
      <c r="N268" s="13">
        <f>IF(SUMIFS(tblTime[Hours],tblTime[Date],tblTime[[#This Row],[Date]]) &gt; 20, "⚠ Over 20 hours!", "")</f>
        <v/>
      </c>
    </row>
    <row r="269" hidden="1">
      <c r="B269" s="14">
        <f>7+B169</f>
        <v/>
      </c>
      <c r="C269" s="15">
        <f>C249</f>
        <v/>
      </c>
      <c r="D269" s="13">
        <f>$G$2</f>
        <v/>
      </c>
      <c r="E269" s="13">
        <f>IFERROR(_xlfn.XLOOKUP(D269,tblEmployees[EmployeeName],tblEmployees[HomeDepartment],""),"")</f>
        <v/>
      </c>
      <c r="F269" s="17" t="inlineStr">
        <is>
          <t>Tax accounting services</t>
        </is>
      </c>
      <c r="G269" s="17" t="inlineStr">
        <is>
          <t>Relias Learning</t>
        </is>
      </c>
      <c r="H269" s="13">
        <f>IFERROR(INDEX(tblTasks[SuggestedCategory],MATCH(tblTime[[#This Row],[TaskName]],tblTasks[TaskName],0)),"")</f>
        <v/>
      </c>
      <c r="I269" s="17" t="inlineStr">
        <is>
          <t>A - mandated by shareholder for steering</t>
        </is>
      </c>
      <c r="J269" s="13">
        <f>IF(tblTime[[#This Row],[CategoryOverwrite]]="",tblTime[[#This Row],[SuggCategory]],tblTime[[#This Row],[CategoryOverwrite]])</f>
        <v/>
      </c>
      <c r="K269" s="17" t="n"/>
      <c r="L269" s="17" t="n"/>
      <c r="M269" s="13">
        <f>IF(COUNTA(tblTime[[#This Row],[TaskName]:[Entity]],tblTime[[#This Row],[FinalCategory]:[Hours]])=4,"FILLED","OPEN")</f>
        <v/>
      </c>
      <c r="N269" s="13">
        <f>IF(SUMIFS(tblTime[Hours],tblTime[Date],tblTime[[#This Row],[Date]]) &gt; 20, "⚠ Over 20 hours!", "")</f>
        <v/>
      </c>
    </row>
    <row r="270" hidden="1">
      <c r="B270" s="14">
        <f>7+B170</f>
        <v/>
      </c>
      <c r="C270" s="15">
        <f>C250</f>
        <v/>
      </c>
      <c r="D270" s="13">
        <f>$G$2</f>
        <v/>
      </c>
      <c r="E270" s="13">
        <f>IFERROR(_xlfn.XLOOKUP(D270,tblEmployees[EmployeeName],tblEmployees[HomeDepartment],""),"")</f>
        <v/>
      </c>
      <c r="F270" s="17" t="inlineStr">
        <is>
          <t xml:space="preserve">Tax audits </t>
        </is>
      </c>
      <c r="G270" s="17" t="inlineStr">
        <is>
          <t>BINC internal</t>
        </is>
      </c>
      <c r="H270" s="13">
        <f>IFERROR(INDEX(tblTasks[SuggestedCategory],MATCH(tblTime[[#This Row],[TaskName]],tblTasks[TaskName],0)),"")</f>
        <v/>
      </c>
      <c r="I270" s="17" t="inlineStr">
        <is>
          <t>C - legally mandated</t>
        </is>
      </c>
      <c r="J270" s="13">
        <f>IF(tblTime[[#This Row],[CategoryOverwrite]]="",tblTime[[#This Row],[SuggCategory]],tblTime[[#This Row],[CategoryOverwrite]])</f>
        <v/>
      </c>
      <c r="K270" s="17" t="n">
        <v>1</v>
      </c>
      <c r="L270" s="17" t="n"/>
      <c r="M270" s="13">
        <f>IF(COUNTA(tblTime[[#This Row],[TaskName]:[Entity]],tblTime[[#This Row],[FinalCategory]:[Hours]])=4,"FILLED","OPEN")</f>
        <v/>
      </c>
      <c r="N270" s="13">
        <f>IF(SUMIFS(tblTime[Hours],tblTime[Date],tblTime[[#This Row],[Date]]) &gt; 20, "⚠ Over 20 hours!", "")</f>
        <v/>
      </c>
    </row>
    <row r="271" hidden="1">
      <c r="B271" s="14">
        <f>7+B171</f>
        <v/>
      </c>
      <c r="C271" s="15">
        <f>C251</f>
        <v/>
      </c>
      <c r="D271" s="13">
        <f>$G$2</f>
        <v/>
      </c>
      <c r="E271" s="13">
        <f>IFERROR(_xlfn.XLOOKUP(D271,tblEmployees[EmployeeName],tblEmployees[HomeDepartment],""),"")</f>
        <v/>
      </c>
      <c r="F271" s="17" t="inlineStr">
        <is>
          <t>Tax advisory services</t>
        </is>
      </c>
      <c r="G271" s="17" t="inlineStr">
        <is>
          <t>Playaway Products LLC</t>
        </is>
      </c>
      <c r="H271" s="13">
        <f>IFERROR(INDEX(tblTasks[SuggestedCategory],MATCH(tblTime[[#This Row],[TaskName]],tblTasks[TaskName],0)),"")</f>
        <v/>
      </c>
      <c r="I271" s="17" t="inlineStr">
        <is>
          <t>C - legally mandated</t>
        </is>
      </c>
      <c r="J271" s="13">
        <f>IF(tblTime[[#This Row],[CategoryOverwrite]]="",tblTime[[#This Row],[SuggCategory]],tblTime[[#This Row],[CategoryOverwrite]])</f>
        <v/>
      </c>
      <c r="K271" s="17" t="n">
        <v>3</v>
      </c>
      <c r="L271" s="17" t="n"/>
      <c r="M271" s="13">
        <f>IF(COUNTA(tblTime[[#This Row],[TaskName]:[Entity]],tblTime[[#This Row],[FinalCategory]:[Hours]])=4,"FILLED","OPEN")</f>
        <v/>
      </c>
      <c r="N271" s="13">
        <f>IF(SUMIFS(tblTime[Hours],tblTime[Date],tblTime[[#This Row],[Date]]) &gt; 20, "⚠ Over 20 hours!", "")</f>
        <v/>
      </c>
    </row>
    <row r="272" hidden="1">
      <c r="B272" s="14">
        <f>7+B172</f>
        <v/>
      </c>
      <c r="C272" s="15">
        <f>C252</f>
        <v/>
      </c>
      <c r="D272" s="13">
        <f>$G$2</f>
        <v/>
      </c>
      <c r="E272" s="13">
        <f>IFERROR(_xlfn.XLOOKUP(D272,tblEmployees[EmployeeName],tblEmployees[HomeDepartment],""),"")</f>
        <v/>
      </c>
      <c r="F272" s="17" t="n"/>
      <c r="G272" s="17" t="n"/>
      <c r="H272" s="13">
        <f>IFERROR(INDEX(tblTasks[SuggestedCategory],MATCH(tblTime[[#This Row],[TaskName]],tblTasks[TaskName],0)),"")</f>
        <v/>
      </c>
      <c r="I272" s="17" t="n"/>
      <c r="J272" s="13">
        <f>IF(tblTime[[#This Row],[CategoryOverwrite]]="",tblTime[[#This Row],[SuggCategory]],tblTime[[#This Row],[CategoryOverwrite]])</f>
        <v/>
      </c>
      <c r="K272" s="17" t="n"/>
      <c r="L272" s="17" t="n"/>
      <c r="M272" s="13">
        <f>IF(COUNTA(tblTime[[#This Row],[TaskName]:[Entity]],tblTime[[#This Row],[FinalCategory]:[Hours]])=4,"FILLED","OPEN")</f>
        <v/>
      </c>
      <c r="N272" s="13">
        <f>IF(SUMIFS(tblTime[Hours],tblTime[Date],tblTime[[#This Row],[Date]]) &gt; 20, "⚠ Over 20 hours!", "")</f>
        <v/>
      </c>
    </row>
    <row r="273" hidden="1">
      <c r="B273" s="14">
        <f>7+B173</f>
        <v/>
      </c>
      <c r="C273" s="15">
        <f>C253</f>
        <v/>
      </c>
      <c r="D273" s="13">
        <f>$G$2</f>
        <v/>
      </c>
      <c r="E273" s="13">
        <f>IFERROR(_xlfn.XLOOKUP(D273,tblEmployees[EmployeeName],tblEmployees[HomeDepartment],""),"")</f>
        <v/>
      </c>
      <c r="F273" s="17" t="n"/>
      <c r="G273" s="17" t="n"/>
      <c r="H273" s="13">
        <f>IFERROR(INDEX(tblTasks[SuggestedCategory],MATCH(tblTime[[#This Row],[TaskName]],tblTasks[TaskName],0)),"")</f>
        <v/>
      </c>
      <c r="I273" s="17" t="n"/>
      <c r="J273" s="13">
        <f>IF(tblTime[[#This Row],[CategoryOverwrite]]="",tblTime[[#This Row],[SuggCategory]],tblTime[[#This Row],[CategoryOverwrite]])</f>
        <v/>
      </c>
      <c r="K273" s="17" t="n"/>
      <c r="L273" s="17" t="n"/>
      <c r="M273" s="13">
        <f>IF(COUNTA(tblTime[[#This Row],[TaskName]:[Entity]],tblTime[[#This Row],[FinalCategory]:[Hours]])=4,"FILLED","OPEN")</f>
        <v/>
      </c>
      <c r="N273" s="13">
        <f>IF(SUMIFS(tblTime[Hours],tblTime[Date],tblTime[[#This Row],[Date]]) &gt; 20, "⚠ Over 20 hours!", "")</f>
        <v/>
      </c>
    </row>
    <row r="274" hidden="1">
      <c r="B274" s="14">
        <f>7+B174</f>
        <v/>
      </c>
      <c r="C274" s="15">
        <f>C254</f>
        <v/>
      </c>
      <c r="D274" s="13">
        <f>$G$2</f>
        <v/>
      </c>
      <c r="E274" s="13">
        <f>IFERROR(_xlfn.XLOOKUP(D274,tblEmployees[EmployeeName],tblEmployees[HomeDepartment],""),"")</f>
        <v/>
      </c>
      <c r="F274" s="17" t="n"/>
      <c r="G274" s="17" t="n"/>
      <c r="H274" s="13">
        <f>IFERROR(INDEX(tblTasks[SuggestedCategory],MATCH(tblTime[[#This Row],[TaskName]],tblTasks[TaskName],0)),"")</f>
        <v/>
      </c>
      <c r="I274" s="17" t="n"/>
      <c r="J274" s="13">
        <f>IF(tblTime[[#This Row],[CategoryOverwrite]]="",tblTime[[#This Row],[SuggCategory]],tblTime[[#This Row],[CategoryOverwrite]])</f>
        <v/>
      </c>
      <c r="K274" s="17" t="n"/>
      <c r="L274" s="17" t="n"/>
      <c r="M274" s="13">
        <f>IF(COUNTA(tblTime[[#This Row],[TaskName]:[Entity]],tblTime[[#This Row],[FinalCategory]:[Hours]])=4,"FILLED","OPEN")</f>
        <v/>
      </c>
      <c r="N274" s="13">
        <f>IF(SUMIFS(tblTime[Hours],tblTime[Date],tblTime[[#This Row],[Date]]) &gt; 20, "⚠ Over 20 hours!", "")</f>
        <v/>
      </c>
    </row>
    <row r="275" hidden="1">
      <c r="B275" s="14">
        <f>7+B175</f>
        <v/>
      </c>
      <c r="C275" s="15">
        <f>C255</f>
        <v/>
      </c>
      <c r="D275" s="13">
        <f>$G$2</f>
        <v/>
      </c>
      <c r="E275" s="13">
        <f>IFERROR(_xlfn.XLOOKUP(D275,tblEmployees[EmployeeName],tblEmployees[HomeDepartment],""),"")</f>
        <v/>
      </c>
      <c r="F275" s="17" t="n"/>
      <c r="G275" s="17" t="n"/>
      <c r="H275" s="13">
        <f>IFERROR(INDEX(tblTasks[SuggestedCategory],MATCH(tblTime[[#This Row],[TaskName]],tblTasks[TaskName],0)),"")</f>
        <v/>
      </c>
      <c r="I275" s="17" t="n"/>
      <c r="J275" s="13">
        <f>IF(tblTime[[#This Row],[CategoryOverwrite]]="",tblTime[[#This Row],[SuggCategory]],tblTime[[#This Row],[CategoryOverwrite]])</f>
        <v/>
      </c>
      <c r="K275" s="17" t="n"/>
      <c r="L275" s="17" t="n"/>
      <c r="M275" s="13">
        <f>IF(COUNTA(tblTime[[#This Row],[TaskName]:[Entity]],tblTime[[#This Row],[FinalCategory]:[Hours]])=4,"FILLED","OPEN")</f>
        <v/>
      </c>
      <c r="N275" s="13">
        <f>IF(SUMIFS(tblTime[Hours],tblTime[Date],tblTime[[#This Row],[Date]]) &gt; 20, "⚠ Over 20 hours!", "")</f>
        <v/>
      </c>
    </row>
    <row r="276" hidden="1">
      <c r="B276" s="14">
        <f>7+B176</f>
        <v/>
      </c>
      <c r="C276" s="15">
        <f>C256</f>
        <v/>
      </c>
      <c r="D276" s="13">
        <f>$G$2</f>
        <v/>
      </c>
      <c r="E276" s="13">
        <f>IFERROR(_xlfn.XLOOKUP(D276,tblEmployees[EmployeeName],tblEmployees[HomeDepartment],""),"")</f>
        <v/>
      </c>
      <c r="F276" s="17" t="n"/>
      <c r="G276" s="17" t="n"/>
      <c r="H276" s="13">
        <f>IFERROR(INDEX(tblTasks[SuggestedCategory],MATCH(tblTime[[#This Row],[TaskName]],tblTasks[TaskName],0)),"")</f>
        <v/>
      </c>
      <c r="I276" s="17" t="n"/>
      <c r="J276" s="13">
        <f>IF(tblTime[[#This Row],[CategoryOverwrite]]="",tblTime[[#This Row],[SuggCategory]],tblTime[[#This Row],[CategoryOverwrite]])</f>
        <v/>
      </c>
      <c r="K276" s="17" t="n"/>
      <c r="L276" s="17" t="n"/>
      <c r="M276" s="13">
        <f>IF(COUNTA(tblTime[[#This Row],[TaskName]:[Entity]],tblTime[[#This Row],[FinalCategory]:[Hours]])=4,"FILLED","OPEN")</f>
        <v/>
      </c>
      <c r="N276" s="13">
        <f>IF(SUMIFS(tblTime[Hours],tblTime[Date],tblTime[[#This Row],[Date]]) &gt; 20, "⚠ Over 20 hours!", "")</f>
        <v/>
      </c>
    </row>
    <row r="277" hidden="1">
      <c r="B277" s="14">
        <f>7+B177</f>
        <v/>
      </c>
      <c r="C277" s="15">
        <f>C257</f>
        <v/>
      </c>
      <c r="D277" s="13">
        <f>$G$2</f>
        <v/>
      </c>
      <c r="E277" s="13">
        <f>IFERROR(_xlfn.XLOOKUP(D277,tblEmployees[EmployeeName],tblEmployees[HomeDepartment],""),"")</f>
        <v/>
      </c>
      <c r="F277" s="17" t="n"/>
      <c r="G277" s="17" t="n"/>
      <c r="H277" s="13">
        <f>IFERROR(INDEX(tblTasks[SuggestedCategory],MATCH(tblTime[[#This Row],[TaskName]],tblTasks[TaskName],0)),"")</f>
        <v/>
      </c>
      <c r="I277" s="17" t="n"/>
      <c r="J277" s="13">
        <f>IF(tblTime[[#This Row],[CategoryOverwrite]]="",tblTime[[#This Row],[SuggCategory]],tblTime[[#This Row],[CategoryOverwrite]])</f>
        <v/>
      </c>
      <c r="K277" s="17" t="n"/>
      <c r="L277" s="17" t="n"/>
      <c r="M277" s="13">
        <f>IF(COUNTA(tblTime[[#This Row],[TaskName]:[Entity]],tblTime[[#This Row],[FinalCategory]:[Hours]])=4,"FILLED","OPEN")</f>
        <v/>
      </c>
      <c r="N277" s="13">
        <f>IF(SUMIFS(tblTime[Hours],tblTime[Date],tblTime[[#This Row],[Date]]) &gt; 20, "⚠ Over 20 hours!", "")</f>
        <v/>
      </c>
    </row>
    <row r="278" hidden="1">
      <c r="B278" s="14">
        <f>7+B178</f>
        <v/>
      </c>
      <c r="C278" s="15">
        <f>C258</f>
        <v/>
      </c>
      <c r="D278" s="13">
        <f>$G$2</f>
        <v/>
      </c>
      <c r="E278" s="13">
        <f>IFERROR(_xlfn.XLOOKUP(D278,tblEmployees[EmployeeName],tblEmployees[HomeDepartment],""),"")</f>
        <v/>
      </c>
      <c r="F278" s="17" t="n"/>
      <c r="G278" s="17" t="n"/>
      <c r="H278" s="13">
        <f>IFERROR(INDEX(tblTasks[SuggestedCategory],MATCH(tblTime[[#This Row],[TaskName]],tblTasks[TaskName],0)),"")</f>
        <v/>
      </c>
      <c r="I278" s="17" t="n"/>
      <c r="J278" s="13">
        <f>IF(tblTime[[#This Row],[CategoryOverwrite]]="",tblTime[[#This Row],[SuggCategory]],tblTime[[#This Row],[CategoryOverwrite]])</f>
        <v/>
      </c>
      <c r="K278" s="17" t="n"/>
      <c r="L278" s="17" t="n"/>
      <c r="M278" s="13">
        <f>IF(COUNTA(tblTime[[#This Row],[TaskName]:[Entity]],tblTime[[#This Row],[FinalCategory]:[Hours]])=4,"FILLED","OPEN")</f>
        <v/>
      </c>
      <c r="N278" s="13">
        <f>IF(SUMIFS(tblTime[Hours],tblTime[Date],tblTime[[#This Row],[Date]]) &gt; 20, "⚠ Over 20 hours!", "")</f>
        <v/>
      </c>
    </row>
    <row r="279" hidden="1">
      <c r="B279" s="14">
        <f>7+B179</f>
        <v/>
      </c>
      <c r="C279" s="15">
        <f>C259</f>
        <v/>
      </c>
      <c r="D279" s="13">
        <f>$G$2</f>
        <v/>
      </c>
      <c r="E279" s="13">
        <f>IFERROR(_xlfn.XLOOKUP(D279,tblEmployees[EmployeeName],tblEmployees[HomeDepartment],""),"")</f>
        <v/>
      </c>
      <c r="F279" s="17" t="n"/>
      <c r="G279" s="17" t="n"/>
      <c r="H279" s="13">
        <f>IFERROR(INDEX(tblTasks[SuggestedCategory],MATCH(tblTime[[#This Row],[TaskName]],tblTasks[TaskName],0)),"")</f>
        <v/>
      </c>
      <c r="I279" s="17" t="n"/>
      <c r="J279" s="13">
        <f>IF(tblTime[[#This Row],[CategoryOverwrite]]="",tblTime[[#This Row],[SuggCategory]],tblTime[[#This Row],[CategoryOverwrite]])</f>
        <v/>
      </c>
      <c r="K279" s="17" t="n"/>
      <c r="L279" s="17" t="n"/>
      <c r="M279" s="13">
        <f>IF(COUNTA(tblTime[[#This Row],[TaskName]:[Entity]],tblTime[[#This Row],[FinalCategory]:[Hours]])=4,"FILLED","OPEN")</f>
        <v/>
      </c>
      <c r="N279" s="13">
        <f>IF(SUMIFS(tblTime[Hours],tblTime[Date],tblTime[[#This Row],[Date]]) &gt; 20, "⚠ Over 20 hours!", "")</f>
        <v/>
      </c>
    </row>
    <row r="280" hidden="1">
      <c r="B280" s="14">
        <f>7+B180</f>
        <v/>
      </c>
      <c r="C280" s="15">
        <f>C260</f>
        <v/>
      </c>
      <c r="D280" s="13">
        <f>$G$2</f>
        <v/>
      </c>
      <c r="E280" s="13">
        <f>IFERROR(_xlfn.XLOOKUP(D280,tblEmployees[EmployeeName],tblEmployees[HomeDepartment],""),"")</f>
        <v/>
      </c>
      <c r="F280" s="17" t="n"/>
      <c r="G280" s="17" t="n"/>
      <c r="H280" s="13">
        <f>IFERROR(INDEX(tblTasks[SuggestedCategory],MATCH(tblTime[[#This Row],[TaskName]],tblTasks[TaskName],0)),"")</f>
        <v/>
      </c>
      <c r="I280" s="17" t="n"/>
      <c r="J280" s="13">
        <f>IF(tblTime[[#This Row],[CategoryOverwrite]]="",tblTime[[#This Row],[SuggCategory]],tblTime[[#This Row],[CategoryOverwrite]])</f>
        <v/>
      </c>
      <c r="K280" s="17" t="n"/>
      <c r="L280" s="17" t="n"/>
      <c r="M280" s="13">
        <f>IF(COUNTA(tblTime[[#This Row],[TaskName]:[Entity]],tblTime[[#This Row],[FinalCategory]:[Hours]])=4,"FILLED","OPEN")</f>
        <v/>
      </c>
      <c r="N280" s="13">
        <f>IF(SUMIFS(tblTime[Hours],tblTime[Date],tblTime[[#This Row],[Date]]) &gt; 20, "⚠ Over 20 hours!", "")</f>
        <v/>
      </c>
    </row>
    <row r="281" hidden="1">
      <c r="B281" s="14">
        <f>7+B181</f>
        <v/>
      </c>
      <c r="C281" s="15">
        <f>C261</f>
        <v/>
      </c>
      <c r="D281" s="13">
        <f>$G$2</f>
        <v/>
      </c>
      <c r="E281" s="13">
        <f>IFERROR(_xlfn.XLOOKUP(D281,tblEmployees[EmployeeName],tblEmployees[HomeDepartment],""),"")</f>
        <v/>
      </c>
      <c r="F281" s="17" t="n"/>
      <c r="G281" s="17" t="n"/>
      <c r="H281" s="13">
        <f>IFERROR(INDEX(tblTasks[SuggestedCategory],MATCH(tblTime[[#This Row],[TaskName]],tblTasks[TaskName],0)),"")</f>
        <v/>
      </c>
      <c r="I281" s="17" t="n"/>
      <c r="J281" s="13">
        <f>IF(tblTime[[#This Row],[CategoryOverwrite]]="",tblTime[[#This Row],[SuggCategory]],tblTime[[#This Row],[CategoryOverwrite]])</f>
        <v/>
      </c>
      <c r="K281" s="17" t="n"/>
      <c r="L281" s="17" t="n"/>
      <c r="M281" s="13">
        <f>IF(COUNTA(tblTime[[#This Row],[TaskName]:[Entity]],tblTime[[#This Row],[FinalCategory]:[Hours]])=4,"FILLED","OPEN")</f>
        <v/>
      </c>
      <c r="N281" s="13">
        <f>IF(SUMIFS(tblTime[Hours],tblTime[Date],tblTime[[#This Row],[Date]]) &gt; 20, "⚠ Over 20 hours!", "")</f>
        <v/>
      </c>
    </row>
    <row r="282" hidden="1">
      <c r="B282" s="14">
        <f>7+B182</f>
        <v/>
      </c>
      <c r="C282" s="15">
        <f>C262</f>
        <v/>
      </c>
      <c r="D282" s="13">
        <f>$G$2</f>
        <v/>
      </c>
      <c r="E282" s="13">
        <f>IFERROR(_xlfn.XLOOKUP(D282,tblEmployees[EmployeeName],tblEmployees[HomeDepartment],""),"")</f>
        <v/>
      </c>
      <c r="F282" s="17" t="n"/>
      <c r="G282" s="17" t="n"/>
      <c r="H282" s="13">
        <f>IFERROR(INDEX(tblTasks[SuggestedCategory],MATCH(tblTime[[#This Row],[TaskName]],tblTasks[TaskName],0)),"")</f>
        <v/>
      </c>
      <c r="I282" s="17" t="n"/>
      <c r="J282" s="13">
        <f>IF(tblTime[[#This Row],[CategoryOverwrite]]="",tblTime[[#This Row],[SuggCategory]],tblTime[[#This Row],[CategoryOverwrite]])</f>
        <v/>
      </c>
      <c r="K282" s="17" t="n"/>
      <c r="L282" s="17" t="n"/>
      <c r="M282" s="13">
        <f>IF(COUNTA(tblTime[[#This Row],[TaskName]:[Entity]],tblTime[[#This Row],[FinalCategory]:[Hours]])=4,"FILLED","OPEN")</f>
        <v/>
      </c>
      <c r="N282" s="13">
        <f>IF(SUMIFS(tblTime[Hours],tblTime[Date],tblTime[[#This Row],[Date]]) &gt; 20, "⚠ Over 20 hours!", "")</f>
        <v/>
      </c>
    </row>
    <row r="283" hidden="1">
      <c r="B283" s="14">
        <f>7+B183</f>
        <v/>
      </c>
      <c r="C283" s="15">
        <f>C263</f>
        <v/>
      </c>
      <c r="D283" s="13">
        <f>$G$2</f>
        <v/>
      </c>
      <c r="E283" s="13">
        <f>IFERROR(_xlfn.XLOOKUP(D283,tblEmployees[EmployeeName],tblEmployees[HomeDepartment],""),"")</f>
        <v/>
      </c>
      <c r="F283" s="17" t="n"/>
      <c r="G283" s="17" t="n"/>
      <c r="H283" s="13">
        <f>IFERROR(INDEX(tblTasks[SuggestedCategory],MATCH(tblTime[[#This Row],[TaskName]],tblTasks[TaskName],0)),"")</f>
        <v/>
      </c>
      <c r="I283" s="17" t="n"/>
      <c r="J283" s="13">
        <f>IF(tblTime[[#This Row],[CategoryOverwrite]]="",tblTime[[#This Row],[SuggCategory]],tblTime[[#This Row],[CategoryOverwrite]])</f>
        <v/>
      </c>
      <c r="K283" s="17" t="n"/>
      <c r="L283" s="17" t="n"/>
      <c r="M283" s="13">
        <f>IF(COUNTA(tblTime[[#This Row],[TaskName]:[Entity]],tblTime[[#This Row],[FinalCategory]:[Hours]])=4,"FILLED","OPEN")</f>
        <v/>
      </c>
      <c r="N283" s="13">
        <f>IF(SUMIFS(tblTime[Hours],tblTime[Date],tblTime[[#This Row],[Date]]) &gt; 20, "⚠ Over 20 hours!", "")</f>
        <v/>
      </c>
    </row>
    <row r="284" hidden="1">
      <c r="B284" s="14">
        <f>7+B184</f>
        <v/>
      </c>
      <c r="C284" s="15">
        <f>C264</f>
        <v/>
      </c>
      <c r="D284" s="13">
        <f>$G$2</f>
        <v/>
      </c>
      <c r="E284" s="13">
        <f>IFERROR(_xlfn.XLOOKUP(D284,tblEmployees[EmployeeName],tblEmployees[HomeDepartment],""),"")</f>
        <v/>
      </c>
      <c r="F284" s="17" t="n"/>
      <c r="G284" s="17" t="n"/>
      <c r="H284" s="13">
        <f>IFERROR(INDEX(tblTasks[SuggestedCategory],MATCH(tblTime[[#This Row],[TaskName]],tblTasks[TaskName],0)),"")</f>
        <v/>
      </c>
      <c r="I284" s="17" t="n"/>
      <c r="J284" s="13">
        <f>IF(tblTime[[#This Row],[CategoryOverwrite]]="",tblTime[[#This Row],[SuggCategory]],tblTime[[#This Row],[CategoryOverwrite]])</f>
        <v/>
      </c>
      <c r="K284" s="17" t="n"/>
      <c r="L284" s="17" t="n"/>
      <c r="M284" s="13">
        <f>IF(COUNTA(tblTime[[#This Row],[TaskName]:[Entity]],tblTime[[#This Row],[FinalCategory]:[Hours]])=4,"FILLED","OPEN")</f>
        <v/>
      </c>
      <c r="N284" s="13">
        <f>IF(SUMIFS(tblTime[Hours],tblTime[Date],tblTime[[#This Row],[Date]]) &gt; 20, "⚠ Over 20 hours!", "")</f>
        <v/>
      </c>
    </row>
    <row r="285" hidden="1">
      <c r="B285" s="14">
        <f>7+B185</f>
        <v/>
      </c>
      <c r="C285" s="15">
        <f>C265</f>
        <v/>
      </c>
      <c r="D285" s="13">
        <f>$G$2</f>
        <v/>
      </c>
      <c r="E285" s="13">
        <f>IFERROR(_xlfn.XLOOKUP(D285,tblEmployees[EmployeeName],tblEmployees[HomeDepartment],""),"")</f>
        <v/>
      </c>
      <c r="F285" s="17" t="n"/>
      <c r="G285" s="17" t="n"/>
      <c r="H285" s="13">
        <f>IFERROR(INDEX(tblTasks[SuggestedCategory],MATCH(tblTime[[#This Row],[TaskName]],tblTasks[TaskName],0)),"")</f>
        <v/>
      </c>
      <c r="I285" s="17" t="n"/>
      <c r="J285" s="13">
        <f>IF(tblTime[[#This Row],[CategoryOverwrite]]="",tblTime[[#This Row],[SuggCategory]],tblTime[[#This Row],[CategoryOverwrite]])</f>
        <v/>
      </c>
      <c r="K285" s="17" t="n"/>
      <c r="L285" s="17" t="n"/>
      <c r="M285" s="13">
        <f>IF(COUNTA(tblTime[[#This Row],[TaskName]:[Entity]],tblTime[[#This Row],[FinalCategory]:[Hours]])=4,"FILLED","OPEN")</f>
        <v/>
      </c>
      <c r="N285" s="13">
        <f>IF(SUMIFS(tblTime[Hours],tblTime[Date],tblTime[[#This Row],[Date]]) &gt; 20, "⚠ Over 20 hours!", "")</f>
        <v/>
      </c>
    </row>
    <row r="286" hidden="1">
      <c r="B286" s="14">
        <f>7+B186</f>
        <v/>
      </c>
      <c r="C286" s="15">
        <f>C266</f>
        <v/>
      </c>
      <c r="D286" s="13">
        <f>$G$2</f>
        <v/>
      </c>
      <c r="E286" s="13">
        <f>IFERROR(_xlfn.XLOOKUP(D286,tblEmployees[EmployeeName],tblEmployees[HomeDepartment],""),"")</f>
        <v/>
      </c>
      <c r="F286" s="17" t="n"/>
      <c r="G286" s="17" t="n"/>
      <c r="H286" s="13">
        <f>IFERROR(INDEX(tblTasks[SuggestedCategory],MATCH(tblTime[[#This Row],[TaskName]],tblTasks[TaskName],0)),"")</f>
        <v/>
      </c>
      <c r="I286" s="17" t="n"/>
      <c r="J286" s="13">
        <f>IF(tblTime[[#This Row],[CategoryOverwrite]]="",tblTime[[#This Row],[SuggCategory]],tblTime[[#This Row],[CategoryOverwrite]])</f>
        <v/>
      </c>
      <c r="K286" s="17" t="n"/>
      <c r="L286" s="17" t="n"/>
      <c r="M286" s="13">
        <f>IF(COUNTA(tblTime[[#This Row],[TaskName]:[Entity]],tblTime[[#This Row],[FinalCategory]:[Hours]])=4,"FILLED","OPEN")</f>
        <v/>
      </c>
      <c r="N286" s="13">
        <f>IF(SUMIFS(tblTime[Hours],tblTime[Date],tblTime[[#This Row],[Date]]) &gt; 20, "⚠ Over 20 hours!", "")</f>
        <v/>
      </c>
    </row>
    <row r="287" hidden="1">
      <c r="B287" s="14">
        <f>7+B187</f>
        <v/>
      </c>
      <c r="C287" s="15">
        <f>C267</f>
        <v/>
      </c>
      <c r="D287" s="13">
        <f>$G$2</f>
        <v/>
      </c>
      <c r="E287" s="13">
        <f>IFERROR(_xlfn.XLOOKUP(D287,tblEmployees[EmployeeName],tblEmployees[HomeDepartment],""),"")</f>
        <v/>
      </c>
      <c r="F287" s="17" t="inlineStr">
        <is>
          <t>Tax accounting services</t>
        </is>
      </c>
      <c r="G287" s="17" t="n"/>
      <c r="H287" s="13">
        <f>IFERROR(INDEX(tblTasks[SuggestedCategory],MATCH(tblTime[[#This Row],[TaskName]],tblTasks[TaskName],0)),"")</f>
        <v/>
      </c>
      <c r="I287" s="17" t="n"/>
      <c r="J287" s="13">
        <f>IF(tblTime[[#This Row],[CategoryOverwrite]]="",tblTime[[#This Row],[SuggCategory]],tblTime[[#This Row],[CategoryOverwrite]])</f>
        <v/>
      </c>
      <c r="K287" s="17" t="n"/>
      <c r="L287" s="17" t="n"/>
      <c r="M287" s="13">
        <f>IF(COUNTA(tblTime[[#This Row],[TaskName]:[Entity]],tblTime[[#This Row],[FinalCategory]:[Hours]])=4,"FILLED","OPEN")</f>
        <v/>
      </c>
      <c r="N287" s="13">
        <f>IF(SUMIFS(tblTime[Hours],tblTime[Date],tblTime[[#This Row],[Date]]) &gt; 20, "⚠ Over 20 hours!", "")</f>
        <v/>
      </c>
    </row>
    <row r="288" hidden="1">
      <c r="B288" s="14">
        <f>7+B188</f>
        <v/>
      </c>
      <c r="C288" s="15">
        <f>C268</f>
        <v/>
      </c>
      <c r="D288" s="13">
        <f>$G$2</f>
        <v/>
      </c>
      <c r="E288" s="13">
        <f>IFERROR(_xlfn.XLOOKUP(D288,tblEmployees[EmployeeName],tblEmployees[HomeDepartment],""),"")</f>
        <v/>
      </c>
      <c r="F288" s="17" t="n"/>
      <c r="G288" s="17" t="n"/>
      <c r="H288" s="13">
        <f>IFERROR(INDEX(tblTasks[SuggestedCategory],MATCH(tblTime[[#This Row],[TaskName]],tblTasks[TaskName],0)),"")</f>
        <v/>
      </c>
      <c r="I288" s="17" t="n"/>
      <c r="J288" s="13">
        <f>IF(tblTime[[#This Row],[CategoryOverwrite]]="",tblTime[[#This Row],[SuggCategory]],tblTime[[#This Row],[CategoryOverwrite]])</f>
        <v/>
      </c>
      <c r="K288" s="17" t="n"/>
      <c r="L288" s="17" t="n"/>
      <c r="M288" s="13">
        <f>IF(COUNTA(tblTime[[#This Row],[TaskName]:[Entity]],tblTime[[#This Row],[FinalCategory]:[Hours]])=4,"FILLED","OPEN")</f>
        <v/>
      </c>
      <c r="N288" s="13">
        <f>IF(SUMIFS(tblTime[Hours],tblTime[Date],tblTime[[#This Row],[Date]]) &gt; 20, "⚠ Over 20 hours!", "")</f>
        <v/>
      </c>
    </row>
    <row r="289" hidden="1">
      <c r="B289" s="14">
        <f>7+B189</f>
        <v/>
      </c>
      <c r="C289" s="15">
        <f>C269</f>
        <v/>
      </c>
      <c r="D289" s="13">
        <f>$G$2</f>
        <v/>
      </c>
      <c r="E289" s="13">
        <f>IFERROR(_xlfn.XLOOKUP(D289,tblEmployees[EmployeeName],tblEmployees[HomeDepartment],""),"")</f>
        <v/>
      </c>
      <c r="F289" s="17" t="n"/>
      <c r="G289" s="17" t="n"/>
      <c r="H289" s="13">
        <f>IFERROR(INDEX(tblTasks[SuggestedCategory],MATCH(tblTime[[#This Row],[TaskName]],tblTasks[TaskName],0)),"")</f>
        <v/>
      </c>
      <c r="I289" s="17" t="n"/>
      <c r="J289" s="13">
        <f>IF(tblTime[[#This Row],[CategoryOverwrite]]="",tblTime[[#This Row],[SuggCategory]],tblTime[[#This Row],[CategoryOverwrite]])</f>
        <v/>
      </c>
      <c r="K289" s="17" t="n"/>
      <c r="L289" s="17" t="n"/>
      <c r="M289" s="13">
        <f>IF(COUNTA(tblTime[[#This Row],[TaskName]:[Entity]],tblTime[[#This Row],[FinalCategory]:[Hours]])=4,"FILLED","OPEN")</f>
        <v/>
      </c>
      <c r="N289" s="13">
        <f>IF(SUMIFS(tblTime[Hours],tblTime[Date],tblTime[[#This Row],[Date]]) &gt; 20, "⚠ Over 20 hours!", "")</f>
        <v/>
      </c>
    </row>
    <row r="290" hidden="1">
      <c r="B290" s="14">
        <f>7+B190</f>
        <v/>
      </c>
      <c r="C290" s="15">
        <f>C270</f>
        <v/>
      </c>
      <c r="D290" s="13">
        <f>$G$2</f>
        <v/>
      </c>
      <c r="E290" s="13">
        <f>IFERROR(_xlfn.XLOOKUP(D290,tblEmployees[EmployeeName],tblEmployees[HomeDepartment],""),"")</f>
        <v/>
      </c>
      <c r="F290" s="17" t="n"/>
      <c r="G290" s="17" t="n"/>
      <c r="H290" s="13">
        <f>IFERROR(INDEX(tblTasks[SuggestedCategory],MATCH(tblTime[[#This Row],[TaskName]],tblTasks[TaskName],0)),"")</f>
        <v/>
      </c>
      <c r="I290" s="17" t="n"/>
      <c r="J290" s="13">
        <f>IF(tblTime[[#This Row],[CategoryOverwrite]]="",tblTime[[#This Row],[SuggCategory]],tblTime[[#This Row],[CategoryOverwrite]])</f>
        <v/>
      </c>
      <c r="K290" s="17" t="n"/>
      <c r="L290" s="17" t="n"/>
      <c r="M290" s="13">
        <f>IF(COUNTA(tblTime[[#This Row],[TaskName]:[Entity]],tblTime[[#This Row],[FinalCategory]:[Hours]])=4,"FILLED","OPEN")</f>
        <v/>
      </c>
      <c r="N290" s="13">
        <f>IF(SUMIFS(tblTime[Hours],tblTime[Date],tblTime[[#This Row],[Date]]) &gt; 20, "⚠ Over 20 hours!", "")</f>
        <v/>
      </c>
    </row>
    <row r="291" hidden="1">
      <c r="B291" s="14">
        <f>7+B191</f>
        <v/>
      </c>
      <c r="C291" s="15">
        <f>C271</f>
        <v/>
      </c>
      <c r="D291" s="13">
        <f>$G$2</f>
        <v/>
      </c>
      <c r="E291" s="13">
        <f>IFERROR(_xlfn.XLOOKUP(D291,tblEmployees[EmployeeName],tblEmployees[HomeDepartment],""),"")</f>
        <v/>
      </c>
      <c r="F291" s="17" t="n"/>
      <c r="G291" s="17" t="n"/>
      <c r="H291" s="13">
        <f>IFERROR(INDEX(tblTasks[SuggestedCategory],MATCH(tblTime[[#This Row],[TaskName]],tblTasks[TaskName],0)),"")</f>
        <v/>
      </c>
      <c r="I291" s="17" t="n"/>
      <c r="J291" s="13">
        <f>IF(tblTime[[#This Row],[CategoryOverwrite]]="",tblTime[[#This Row],[SuggCategory]],tblTime[[#This Row],[CategoryOverwrite]])</f>
        <v/>
      </c>
      <c r="K291" s="17" t="n"/>
      <c r="L291" s="17" t="n"/>
      <c r="M291" s="13">
        <f>IF(COUNTA(tblTime[[#This Row],[TaskName]:[Entity]],tblTime[[#This Row],[FinalCategory]:[Hours]])=4,"FILLED","OPEN")</f>
        <v/>
      </c>
      <c r="N291" s="13">
        <f>IF(SUMIFS(tblTime[Hours],tblTime[Date],tblTime[[#This Row],[Date]]) &gt; 20, "⚠ Over 20 hours!", "")</f>
        <v/>
      </c>
    </row>
    <row r="292" hidden="1">
      <c r="B292" s="14">
        <f>7+B192</f>
        <v/>
      </c>
      <c r="C292" s="15">
        <f>C272</f>
        <v/>
      </c>
      <c r="D292" s="13">
        <f>$G$2</f>
        <v/>
      </c>
      <c r="E292" s="13">
        <f>IFERROR(_xlfn.XLOOKUP(D292,tblEmployees[EmployeeName],tblEmployees[HomeDepartment],""),"")</f>
        <v/>
      </c>
      <c r="F292" s="17" t="n"/>
      <c r="G292" s="17" t="n"/>
      <c r="H292" s="13">
        <f>IFERROR(INDEX(tblTasks[SuggestedCategory],MATCH(tblTime[[#This Row],[TaskName]],tblTasks[TaskName],0)),"")</f>
        <v/>
      </c>
      <c r="I292" s="17" t="n"/>
      <c r="J292" s="13">
        <f>IF(tblTime[[#This Row],[CategoryOverwrite]]="",tblTime[[#This Row],[SuggCategory]],tblTime[[#This Row],[CategoryOverwrite]])</f>
        <v/>
      </c>
      <c r="K292" s="17" t="n"/>
      <c r="L292" s="17" t="n"/>
      <c r="M292" s="13">
        <f>IF(COUNTA(tblTime[[#This Row],[TaskName]:[Entity]],tblTime[[#This Row],[FinalCategory]:[Hours]])=4,"FILLED","OPEN")</f>
        <v/>
      </c>
      <c r="N292" s="13">
        <f>IF(SUMIFS(tblTime[Hours],tblTime[Date],tblTime[[#This Row],[Date]]) &gt; 20, "⚠ Over 20 hours!", "")</f>
        <v/>
      </c>
    </row>
    <row r="293" hidden="1">
      <c r="B293" s="14">
        <f>7+B193</f>
        <v/>
      </c>
      <c r="C293" s="15">
        <f>C273</f>
        <v/>
      </c>
      <c r="D293" s="13">
        <f>$G$2</f>
        <v/>
      </c>
      <c r="E293" s="13">
        <f>IFERROR(_xlfn.XLOOKUP(D293,tblEmployees[EmployeeName],tblEmployees[HomeDepartment],""),"")</f>
        <v/>
      </c>
      <c r="F293" s="17" t="n"/>
      <c r="G293" s="17" t="n"/>
      <c r="H293" s="13">
        <f>IFERROR(INDEX(tblTasks[SuggestedCategory],MATCH(tblTime[[#This Row],[TaskName]],tblTasks[TaskName],0)),"")</f>
        <v/>
      </c>
      <c r="I293" s="17" t="n"/>
      <c r="J293" s="13">
        <f>IF(tblTime[[#This Row],[CategoryOverwrite]]="",tblTime[[#This Row],[SuggCategory]],tblTime[[#This Row],[CategoryOverwrite]])</f>
        <v/>
      </c>
      <c r="K293" s="17" t="n"/>
      <c r="L293" s="17" t="n"/>
      <c r="M293" s="13">
        <f>IF(COUNTA(tblTime[[#This Row],[TaskName]:[Entity]],tblTime[[#This Row],[FinalCategory]:[Hours]])=4,"FILLED","OPEN")</f>
        <v/>
      </c>
      <c r="N293" s="13">
        <f>IF(SUMIFS(tblTime[Hours],tblTime[Date],tblTime[[#This Row],[Date]]) &gt; 20, "⚠ Over 20 hours!", "")</f>
        <v/>
      </c>
    </row>
    <row r="294" hidden="1">
      <c r="B294" s="14">
        <f>7+B194</f>
        <v/>
      </c>
      <c r="C294" s="15">
        <f>C274</f>
        <v/>
      </c>
      <c r="D294" s="13">
        <f>$G$2</f>
        <v/>
      </c>
      <c r="E294" s="13">
        <f>IFERROR(_xlfn.XLOOKUP(D294,tblEmployees[EmployeeName],tblEmployees[HomeDepartment],""),"")</f>
        <v/>
      </c>
      <c r="F294" s="17" t="n"/>
      <c r="G294" s="17" t="n"/>
      <c r="H294" s="13">
        <f>IFERROR(INDEX(tblTasks[SuggestedCategory],MATCH(tblTime[[#This Row],[TaskName]],tblTasks[TaskName],0)),"")</f>
        <v/>
      </c>
      <c r="I294" s="17" t="n"/>
      <c r="J294" s="13">
        <f>IF(tblTime[[#This Row],[CategoryOverwrite]]="",tblTime[[#This Row],[SuggCategory]],tblTime[[#This Row],[CategoryOverwrite]])</f>
        <v/>
      </c>
      <c r="K294" s="17" t="n"/>
      <c r="L294" s="17" t="n"/>
      <c r="M294" s="13">
        <f>IF(COUNTA(tblTime[[#This Row],[TaskName]:[Entity]],tblTime[[#This Row],[FinalCategory]:[Hours]])=4,"FILLED","OPEN")</f>
        <v/>
      </c>
      <c r="N294" s="13">
        <f>IF(SUMIFS(tblTime[Hours],tblTime[Date],tblTime[[#This Row],[Date]]) &gt; 20, "⚠ Over 20 hours!", "")</f>
        <v/>
      </c>
    </row>
    <row r="295" hidden="1">
      <c r="B295" s="14">
        <f>7+B195</f>
        <v/>
      </c>
      <c r="C295" s="15">
        <f>C275</f>
        <v/>
      </c>
      <c r="D295" s="13">
        <f>$G$2</f>
        <v/>
      </c>
      <c r="E295" s="13">
        <f>IFERROR(_xlfn.XLOOKUP(D295,tblEmployees[EmployeeName],tblEmployees[HomeDepartment],""),"")</f>
        <v/>
      </c>
      <c r="F295" s="17" t="n"/>
      <c r="G295" s="17" t="n"/>
      <c r="H295" s="13">
        <f>IFERROR(INDEX(tblTasks[SuggestedCategory],MATCH(tblTime[[#This Row],[TaskName]],tblTasks[TaskName],0)),"")</f>
        <v/>
      </c>
      <c r="I295" s="17" t="n"/>
      <c r="J295" s="13">
        <f>IF(tblTime[[#This Row],[CategoryOverwrite]]="",tblTime[[#This Row],[SuggCategory]],tblTime[[#This Row],[CategoryOverwrite]])</f>
        <v/>
      </c>
      <c r="K295" s="17" t="n"/>
      <c r="L295" s="17" t="n"/>
      <c r="M295" s="13">
        <f>IF(COUNTA(tblTime[[#This Row],[TaskName]:[Entity]],tblTime[[#This Row],[FinalCategory]:[Hours]])=4,"FILLED","OPEN")</f>
        <v/>
      </c>
      <c r="N295" s="13">
        <f>IF(SUMIFS(tblTime[Hours],tblTime[Date],tblTime[[#This Row],[Date]]) &gt; 20, "⚠ Over 20 hours!", "")</f>
        <v/>
      </c>
    </row>
    <row r="296" hidden="1">
      <c r="B296" s="14">
        <f>7+B196</f>
        <v/>
      </c>
      <c r="C296" s="15">
        <f>C276</f>
        <v/>
      </c>
      <c r="D296" s="13">
        <f>$G$2</f>
        <v/>
      </c>
      <c r="E296" s="13">
        <f>IFERROR(_xlfn.XLOOKUP(D296,tblEmployees[EmployeeName],tblEmployees[HomeDepartment],""),"")</f>
        <v/>
      </c>
      <c r="F296" s="17" t="n"/>
      <c r="G296" s="17" t="n"/>
      <c r="H296" s="13">
        <f>IFERROR(INDEX(tblTasks[SuggestedCategory],MATCH(tblTime[[#This Row],[TaskName]],tblTasks[TaskName],0)),"")</f>
        <v/>
      </c>
      <c r="I296" s="17" t="n"/>
      <c r="J296" s="13">
        <f>IF(tblTime[[#This Row],[CategoryOverwrite]]="",tblTime[[#This Row],[SuggCategory]],tblTime[[#This Row],[CategoryOverwrite]])</f>
        <v/>
      </c>
      <c r="K296" s="17" t="n"/>
      <c r="L296" s="17" t="n"/>
      <c r="M296" s="13">
        <f>IF(COUNTA(tblTime[[#This Row],[TaskName]:[Entity]],tblTime[[#This Row],[FinalCategory]:[Hours]])=4,"FILLED","OPEN")</f>
        <v/>
      </c>
      <c r="N296" s="13">
        <f>IF(SUMIFS(tblTime[Hours],tblTime[Date],tblTime[[#This Row],[Date]]) &gt; 20, "⚠ Over 20 hours!", "")</f>
        <v/>
      </c>
    </row>
    <row r="297" hidden="1">
      <c r="B297" s="14">
        <f>7+B197</f>
        <v/>
      </c>
      <c r="C297" s="15">
        <f>C277</f>
        <v/>
      </c>
      <c r="D297" s="13">
        <f>$G$2</f>
        <v/>
      </c>
      <c r="E297" s="13">
        <f>IFERROR(_xlfn.XLOOKUP(D297,tblEmployees[EmployeeName],tblEmployees[HomeDepartment],""),"")</f>
        <v/>
      </c>
      <c r="F297" s="17" t="n"/>
      <c r="G297" s="17" t="n"/>
      <c r="H297" s="13">
        <f>IFERROR(INDEX(tblTasks[SuggestedCategory],MATCH(tblTime[[#This Row],[TaskName]],tblTasks[TaskName],0)),"")</f>
        <v/>
      </c>
      <c r="I297" s="17" t="n"/>
      <c r="J297" s="13">
        <f>IF(tblTime[[#This Row],[CategoryOverwrite]]="",tblTime[[#This Row],[SuggCategory]],tblTime[[#This Row],[CategoryOverwrite]])</f>
        <v/>
      </c>
      <c r="K297" s="17" t="n"/>
      <c r="L297" s="17" t="n"/>
      <c r="M297" s="13">
        <f>IF(COUNTA(tblTime[[#This Row],[TaskName]:[Entity]],tblTime[[#This Row],[FinalCategory]:[Hours]])=4,"FILLED","OPEN")</f>
        <v/>
      </c>
      <c r="N297" s="13">
        <f>IF(SUMIFS(tblTime[Hours],tblTime[Date],tblTime[[#This Row],[Date]]) &gt; 20, "⚠ Over 20 hours!", "")</f>
        <v/>
      </c>
    </row>
    <row r="298" hidden="1">
      <c r="B298" s="14">
        <f>7+B198</f>
        <v/>
      </c>
      <c r="C298" s="15">
        <f>C278</f>
        <v/>
      </c>
      <c r="D298" s="13">
        <f>$G$2</f>
        <v/>
      </c>
      <c r="E298" s="13">
        <f>IFERROR(_xlfn.XLOOKUP(D298,tblEmployees[EmployeeName],tblEmployees[HomeDepartment],""),"")</f>
        <v/>
      </c>
      <c r="F298" s="17" t="n"/>
      <c r="G298" s="17" t="n"/>
      <c r="H298" s="13">
        <f>IFERROR(INDEX(tblTasks[SuggestedCategory],MATCH(tblTime[[#This Row],[TaskName]],tblTasks[TaskName],0)),"")</f>
        <v/>
      </c>
      <c r="I298" s="17" t="n"/>
      <c r="J298" s="13">
        <f>IF(tblTime[[#This Row],[CategoryOverwrite]]="",tblTime[[#This Row],[SuggCategory]],tblTime[[#This Row],[CategoryOverwrite]])</f>
        <v/>
      </c>
      <c r="K298" s="17" t="n"/>
      <c r="L298" s="17" t="n"/>
      <c r="M298" s="13">
        <f>IF(COUNTA(tblTime[[#This Row],[TaskName]:[Entity]],tblTime[[#This Row],[FinalCategory]:[Hours]])=4,"FILLED","OPEN")</f>
        <v/>
      </c>
      <c r="N298" s="13">
        <f>IF(SUMIFS(tblTime[Hours],tblTime[Date],tblTime[[#This Row],[Date]]) &gt; 20, "⚠ Over 20 hours!", "")</f>
        <v/>
      </c>
    </row>
    <row r="299" hidden="1">
      <c r="B299" s="14">
        <f>7+B199</f>
        <v/>
      </c>
      <c r="C299" s="15">
        <f>C279</f>
        <v/>
      </c>
      <c r="D299" s="13">
        <f>$G$2</f>
        <v/>
      </c>
      <c r="E299" s="13">
        <f>IFERROR(_xlfn.XLOOKUP(D299,tblEmployees[EmployeeName],tblEmployees[HomeDepartment],""),"")</f>
        <v/>
      </c>
      <c r="F299" s="17" t="n"/>
      <c r="G299" s="17" t="n"/>
      <c r="H299" s="13">
        <f>IFERROR(INDEX(tblTasks[SuggestedCategory],MATCH(tblTime[[#This Row],[TaskName]],tblTasks[TaskName],0)),"")</f>
        <v/>
      </c>
      <c r="I299" s="17" t="n"/>
      <c r="J299" s="13">
        <f>IF(tblTime[[#This Row],[CategoryOverwrite]]="",tblTime[[#This Row],[SuggCategory]],tblTime[[#This Row],[CategoryOverwrite]])</f>
        <v/>
      </c>
      <c r="K299" s="17" t="n"/>
      <c r="L299" s="17" t="n"/>
      <c r="M299" s="13">
        <f>IF(COUNTA(tblTime[[#This Row],[TaskName]:[Entity]],tblTime[[#This Row],[FinalCategory]:[Hours]])=4,"FILLED","OPEN")</f>
        <v/>
      </c>
      <c r="N299" s="13">
        <f>IF(SUMIFS(tblTime[Hours],tblTime[Date],tblTime[[#This Row],[Date]]) &gt; 20, "⚠ Over 20 hours!", "")</f>
        <v/>
      </c>
    </row>
    <row r="300" hidden="1">
      <c r="B300" s="14">
        <f>7+B200</f>
        <v/>
      </c>
      <c r="C300" s="15">
        <f>C280</f>
        <v/>
      </c>
      <c r="D300" s="13">
        <f>$G$2</f>
        <v/>
      </c>
      <c r="E300" s="13">
        <f>IFERROR(_xlfn.XLOOKUP(D300,tblEmployees[EmployeeName],tblEmployees[HomeDepartment],""),"")</f>
        <v/>
      </c>
      <c r="F300" s="17" t="n"/>
      <c r="G300" s="17" t="n"/>
      <c r="H300" s="13">
        <f>IFERROR(INDEX(tblTasks[SuggestedCategory],MATCH(tblTime[[#This Row],[TaskName]],tblTasks[TaskName],0)),"")</f>
        <v/>
      </c>
      <c r="I300" s="17" t="n"/>
      <c r="J300" s="13">
        <f>IF(tblTime[[#This Row],[CategoryOverwrite]]="",tblTime[[#This Row],[SuggCategory]],tblTime[[#This Row],[CategoryOverwrite]])</f>
        <v/>
      </c>
      <c r="K300" s="17" t="n"/>
      <c r="L300" s="17" t="n"/>
      <c r="M300" s="13">
        <f>IF(COUNTA(tblTime[[#This Row],[TaskName]:[Entity]],tblTime[[#This Row],[FinalCategory]:[Hours]])=4,"FILLED","OPEN")</f>
        <v/>
      </c>
      <c r="N300" s="13">
        <f>IF(SUMIFS(tblTime[Hours],tblTime[Date],tblTime[[#This Row],[Date]]) &gt; 20, "⚠ Over 20 hours!", "")</f>
        <v/>
      </c>
    </row>
    <row r="301" hidden="1">
      <c r="B301" s="14">
        <f>7+B201</f>
        <v/>
      </c>
      <c r="C301" s="15">
        <f>C281</f>
        <v/>
      </c>
      <c r="D301" s="13">
        <f>$G$2</f>
        <v/>
      </c>
      <c r="E301" s="13">
        <f>IFERROR(_xlfn.XLOOKUP(D301,tblEmployees[EmployeeName],tblEmployees[HomeDepartment],""),"")</f>
        <v/>
      </c>
      <c r="F301" s="17" t="n"/>
      <c r="G301" s="17" t="n"/>
      <c r="H301" s="13">
        <f>IFERROR(INDEX(tblTasks[SuggestedCategory],MATCH(tblTime[[#This Row],[TaskName]],tblTasks[TaskName],0)),"")</f>
        <v/>
      </c>
      <c r="I301" s="17" t="n"/>
      <c r="J301" s="13">
        <f>IF(tblTime[[#This Row],[CategoryOverwrite]]="",tblTime[[#This Row],[SuggCategory]],tblTime[[#This Row],[CategoryOverwrite]])</f>
        <v/>
      </c>
      <c r="K301" s="17" t="n"/>
      <c r="L301" s="17" t="n"/>
      <c r="M301" s="13">
        <f>IF(COUNTA(tblTime[[#This Row],[TaskName]:[Entity]],tblTime[[#This Row],[FinalCategory]:[Hours]])=4,"FILLED","OPEN")</f>
        <v/>
      </c>
      <c r="N301" s="13">
        <f>IF(SUMIFS(tblTime[Hours],tblTime[Date],tblTime[[#This Row],[Date]]) &gt; 20, "⚠ Over 20 hours!", "")</f>
        <v/>
      </c>
    </row>
    <row r="302" hidden="1">
      <c r="B302" s="14">
        <f>7+B202</f>
        <v/>
      </c>
      <c r="C302" s="15">
        <f>C282</f>
        <v/>
      </c>
      <c r="D302" s="13">
        <f>$G$2</f>
        <v/>
      </c>
      <c r="E302" s="13">
        <f>IFERROR(_xlfn.XLOOKUP(D302,tblEmployees[EmployeeName],tblEmployees[HomeDepartment],""),"")</f>
        <v/>
      </c>
      <c r="F302" s="17" t="n"/>
      <c r="G302" s="17" t="n"/>
      <c r="H302" s="13">
        <f>IFERROR(INDEX(tblTasks[SuggestedCategory],MATCH(tblTime[[#This Row],[TaskName]],tblTasks[TaskName],0)),"")</f>
        <v/>
      </c>
      <c r="I302" s="17" t="n"/>
      <c r="J302" s="13">
        <f>IF(tblTime[[#This Row],[CategoryOverwrite]]="",tblTime[[#This Row],[SuggCategory]],tblTime[[#This Row],[CategoryOverwrite]])</f>
        <v/>
      </c>
      <c r="K302" s="17" t="n"/>
      <c r="L302" s="17" t="n"/>
      <c r="M302" s="13">
        <f>IF(COUNTA(tblTime[[#This Row],[TaskName]:[Entity]],tblTime[[#This Row],[FinalCategory]:[Hours]])=4,"FILLED","OPEN")</f>
        <v/>
      </c>
      <c r="N302" s="13">
        <f>IF(SUMIFS(tblTime[Hours],tblTime[Date],tblTime[[#This Row],[Date]]) &gt; 20, "⚠ Over 20 hours!", "")</f>
        <v/>
      </c>
    </row>
    <row r="303" hidden="1">
      <c r="B303" s="14">
        <f>7+B203</f>
        <v/>
      </c>
      <c r="C303" s="15">
        <f>C283</f>
        <v/>
      </c>
      <c r="D303" s="13">
        <f>$G$2</f>
        <v/>
      </c>
      <c r="E303" s="13">
        <f>IFERROR(_xlfn.XLOOKUP(D303,tblEmployees[EmployeeName],tblEmployees[HomeDepartment],""),"")</f>
        <v/>
      </c>
      <c r="F303" s="17" t="n"/>
      <c r="G303" s="17" t="n"/>
      <c r="H303" s="13">
        <f>IFERROR(INDEX(tblTasks[SuggestedCategory],MATCH(tblTime[[#This Row],[TaskName]],tblTasks[TaskName],0)),"")</f>
        <v/>
      </c>
      <c r="I303" s="17" t="n"/>
      <c r="J303" s="13">
        <f>IF(tblTime[[#This Row],[CategoryOverwrite]]="",tblTime[[#This Row],[SuggCategory]],tblTime[[#This Row],[CategoryOverwrite]])</f>
        <v/>
      </c>
      <c r="K303" s="17" t="n"/>
      <c r="L303" s="17" t="n"/>
      <c r="M303" s="13">
        <f>IF(COUNTA(tblTime[[#This Row],[TaskName]:[Entity]],tblTime[[#This Row],[FinalCategory]:[Hours]])=4,"FILLED","OPEN")</f>
        <v/>
      </c>
      <c r="N303" s="13">
        <f>IF(SUMIFS(tblTime[Hours],tblTime[Date],tblTime[[#This Row],[Date]]) &gt; 20, "⚠ Over 20 hours!", "")</f>
        <v/>
      </c>
    </row>
    <row r="304" hidden="1">
      <c r="B304" s="14">
        <f>7+B204</f>
        <v/>
      </c>
      <c r="C304" s="15">
        <f>C284</f>
        <v/>
      </c>
      <c r="D304" s="13">
        <f>$G$2</f>
        <v/>
      </c>
      <c r="E304" s="13">
        <f>IFERROR(_xlfn.XLOOKUP(D304,tblEmployees[EmployeeName],tblEmployees[HomeDepartment],""),"")</f>
        <v/>
      </c>
      <c r="F304" s="17" t="n"/>
      <c r="G304" s="17" t="n"/>
      <c r="H304" s="13">
        <f>IFERROR(INDEX(tblTasks[SuggestedCategory],MATCH(tblTime[[#This Row],[TaskName]],tblTasks[TaskName],0)),"")</f>
        <v/>
      </c>
      <c r="I304" s="17" t="n"/>
      <c r="J304" s="13">
        <f>IF(tblTime[[#This Row],[CategoryOverwrite]]="",tblTime[[#This Row],[SuggCategory]],tblTime[[#This Row],[CategoryOverwrite]])</f>
        <v/>
      </c>
      <c r="K304" s="17" t="n"/>
      <c r="L304" s="17" t="n"/>
      <c r="M304" s="13">
        <f>IF(COUNTA(tblTime[[#This Row],[TaskName]:[Entity]],tblTime[[#This Row],[FinalCategory]:[Hours]])=4,"FILLED","OPEN")</f>
        <v/>
      </c>
      <c r="N304" s="13">
        <f>IF(SUMIFS(tblTime[Hours],tblTime[Date],tblTime[[#This Row],[Date]]) &gt; 20, "⚠ Over 20 hours!", "")</f>
        <v/>
      </c>
    </row>
    <row r="305" hidden="1">
      <c r="B305" s="14">
        <f>7+B205</f>
        <v/>
      </c>
      <c r="C305" s="15">
        <f>C285</f>
        <v/>
      </c>
      <c r="D305" s="13">
        <f>$G$2</f>
        <v/>
      </c>
      <c r="E305" s="13">
        <f>IFERROR(_xlfn.XLOOKUP(D305,tblEmployees[EmployeeName],tblEmployees[HomeDepartment],""),"")</f>
        <v/>
      </c>
      <c r="F305" s="17" t="n"/>
      <c r="G305" s="17" t="n"/>
      <c r="H305" s="13">
        <f>IFERROR(INDEX(tblTasks[SuggestedCategory],MATCH(tblTime[[#This Row],[TaskName]],tblTasks[TaskName],0)),"")</f>
        <v/>
      </c>
      <c r="I305" s="17" t="n"/>
      <c r="J305" s="13">
        <f>IF(tblTime[[#This Row],[CategoryOverwrite]]="",tblTime[[#This Row],[SuggCategory]],tblTime[[#This Row],[CategoryOverwrite]])</f>
        <v/>
      </c>
      <c r="K305" s="17" t="n"/>
      <c r="L305" s="17" t="n"/>
      <c r="M305" s="13">
        <f>IF(COUNTA(tblTime[[#This Row],[TaskName]:[Entity]],tblTime[[#This Row],[FinalCategory]:[Hours]])=4,"FILLED","OPEN")</f>
        <v/>
      </c>
      <c r="N305" s="13">
        <f>IF(SUMIFS(tblTime[Hours],tblTime[Date],tblTime[[#This Row],[Date]]) &gt; 20, "⚠ Over 20 hours!", "")</f>
        <v/>
      </c>
    </row>
    <row r="306" hidden="1">
      <c r="B306" s="14">
        <f>7+B206</f>
        <v/>
      </c>
      <c r="C306" s="15">
        <f>C286</f>
        <v/>
      </c>
      <c r="D306" s="13">
        <f>$G$2</f>
        <v/>
      </c>
      <c r="E306" s="13">
        <f>IFERROR(_xlfn.XLOOKUP(D306,tblEmployees[EmployeeName],tblEmployees[HomeDepartment],""),"")</f>
        <v/>
      </c>
      <c r="F306" s="17" t="n"/>
      <c r="G306" s="17" t="n"/>
      <c r="H306" s="13">
        <f>IFERROR(INDEX(tblTasks[SuggestedCategory],MATCH(tblTime[[#This Row],[TaskName]],tblTasks[TaskName],0)),"")</f>
        <v/>
      </c>
      <c r="I306" s="17" t="n"/>
      <c r="J306" s="13">
        <f>IF(tblTime[[#This Row],[CategoryOverwrite]]="",tblTime[[#This Row],[SuggCategory]],tblTime[[#This Row],[CategoryOverwrite]])</f>
        <v/>
      </c>
      <c r="K306" s="17" t="n"/>
      <c r="L306" s="17" t="n"/>
      <c r="M306" s="13">
        <f>IF(COUNTA(tblTime[[#This Row],[TaskName]:[Entity]],tblTime[[#This Row],[FinalCategory]:[Hours]])=4,"FILLED","OPEN")</f>
        <v/>
      </c>
      <c r="N306" s="13">
        <f>IF(SUMIFS(tblTime[Hours],tblTime[Date],tblTime[[#This Row],[Date]]) &gt; 20, "⚠ Over 20 hours!", "")</f>
        <v/>
      </c>
    </row>
    <row r="307" hidden="1">
      <c r="B307" s="14">
        <f>7+B207</f>
        <v/>
      </c>
      <c r="C307" s="15">
        <f>C287</f>
        <v/>
      </c>
      <c r="D307" s="13">
        <f>$G$2</f>
        <v/>
      </c>
      <c r="E307" s="13">
        <f>IFERROR(_xlfn.XLOOKUP(D307,tblEmployees[EmployeeName],tblEmployees[HomeDepartment],""),"")</f>
        <v/>
      </c>
      <c r="F307" s="17" t="n"/>
      <c r="G307" s="17" t="n"/>
      <c r="H307" s="13">
        <f>IFERROR(INDEX(tblTasks[SuggestedCategory],MATCH(tblTime[[#This Row],[TaskName]],tblTasks[TaskName],0)),"")</f>
        <v/>
      </c>
      <c r="I307" s="17" t="n"/>
      <c r="J307" s="13">
        <f>IF(tblTime[[#This Row],[CategoryOverwrite]]="",tblTime[[#This Row],[SuggCategory]],tblTime[[#This Row],[CategoryOverwrite]])</f>
        <v/>
      </c>
      <c r="K307" s="17" t="n"/>
      <c r="L307" s="17" t="n"/>
      <c r="M307" s="13">
        <f>IF(COUNTA(tblTime[[#This Row],[TaskName]:[Entity]],tblTime[[#This Row],[FinalCategory]:[Hours]])=4,"FILLED","OPEN")</f>
        <v/>
      </c>
      <c r="N307" s="13">
        <f>IF(SUMIFS(tblTime[Hours],tblTime[Date],tblTime[[#This Row],[Date]]) &gt; 20, "⚠ Over 20 hours!", "")</f>
        <v/>
      </c>
    </row>
    <row r="308" hidden="1">
      <c r="B308" s="14">
        <f>7+B208</f>
        <v/>
      </c>
      <c r="C308" s="15">
        <f>C288</f>
        <v/>
      </c>
      <c r="D308" s="13">
        <f>$G$2</f>
        <v/>
      </c>
      <c r="E308" s="13">
        <f>IFERROR(_xlfn.XLOOKUP(D308,tblEmployees[EmployeeName],tblEmployees[HomeDepartment],""),"")</f>
        <v/>
      </c>
      <c r="F308" s="17" t="n"/>
      <c r="G308" s="17" t="n"/>
      <c r="H308" s="13">
        <f>IFERROR(INDEX(tblTasks[SuggestedCategory],MATCH(tblTime[[#This Row],[TaskName]],tblTasks[TaskName],0)),"")</f>
        <v/>
      </c>
      <c r="I308" s="17" t="n"/>
      <c r="J308" s="13">
        <f>IF(tblTime[[#This Row],[CategoryOverwrite]]="",tblTime[[#This Row],[SuggCategory]],tblTime[[#This Row],[CategoryOverwrite]])</f>
        <v/>
      </c>
      <c r="K308" s="17" t="n"/>
      <c r="L308" s="17" t="n"/>
      <c r="M308" s="13">
        <f>IF(COUNTA(tblTime[[#This Row],[TaskName]:[Entity]],tblTime[[#This Row],[FinalCategory]:[Hours]])=4,"FILLED","OPEN")</f>
        <v/>
      </c>
      <c r="N308" s="13">
        <f>IF(SUMIFS(tblTime[Hours],tblTime[Date],tblTime[[#This Row],[Date]]) &gt; 20, "⚠ Over 20 hours!", "")</f>
        <v/>
      </c>
    </row>
    <row r="309" hidden="1">
      <c r="B309" s="14">
        <f>7+B209</f>
        <v/>
      </c>
      <c r="C309" s="15">
        <f>C289</f>
        <v/>
      </c>
      <c r="D309" s="13">
        <f>$G$2</f>
        <v/>
      </c>
      <c r="E309" s="13">
        <f>IFERROR(_xlfn.XLOOKUP(D309,tblEmployees[EmployeeName],tblEmployees[HomeDepartment],""),"")</f>
        <v/>
      </c>
      <c r="F309" s="17" t="n"/>
      <c r="G309" s="17" t="n"/>
      <c r="H309" s="13">
        <f>IFERROR(INDEX(tblTasks[SuggestedCategory],MATCH(tblTime[[#This Row],[TaskName]],tblTasks[TaskName],0)),"")</f>
        <v/>
      </c>
      <c r="I309" s="17" t="n"/>
      <c r="J309" s="13">
        <f>IF(tblTime[[#This Row],[CategoryOverwrite]]="",tblTime[[#This Row],[SuggCategory]],tblTime[[#This Row],[CategoryOverwrite]])</f>
        <v/>
      </c>
      <c r="K309" s="17" t="n"/>
      <c r="L309" s="17" t="n"/>
      <c r="M309" s="13">
        <f>IF(COUNTA(tblTime[[#This Row],[TaskName]:[Entity]],tblTime[[#This Row],[FinalCategory]:[Hours]])=4,"FILLED","OPEN")</f>
        <v/>
      </c>
      <c r="N309" s="13">
        <f>IF(SUMIFS(tblTime[Hours],tblTime[Date],tblTime[[#This Row],[Date]]) &gt; 20, "⚠ Over 20 hours!", "")</f>
        <v/>
      </c>
    </row>
    <row r="310" hidden="1">
      <c r="B310" s="14">
        <f>7+B210</f>
        <v/>
      </c>
      <c r="C310" s="15">
        <f>C290</f>
        <v/>
      </c>
      <c r="D310" s="13">
        <f>$G$2</f>
        <v/>
      </c>
      <c r="E310" s="13">
        <f>IFERROR(_xlfn.XLOOKUP(D310,tblEmployees[EmployeeName],tblEmployees[HomeDepartment],""),"")</f>
        <v/>
      </c>
      <c r="F310" s="17" t="n"/>
      <c r="G310" s="17" t="n"/>
      <c r="H310" s="13">
        <f>IFERROR(INDEX(tblTasks[SuggestedCategory],MATCH(tblTime[[#This Row],[TaskName]],tblTasks[TaskName],0)),"")</f>
        <v/>
      </c>
      <c r="I310" s="17" t="n"/>
      <c r="J310" s="13">
        <f>IF(tblTime[[#This Row],[CategoryOverwrite]]="",tblTime[[#This Row],[SuggCategory]],tblTime[[#This Row],[CategoryOverwrite]])</f>
        <v/>
      </c>
      <c r="K310" s="17" t="n"/>
      <c r="L310" s="17" t="n"/>
      <c r="M310" s="13">
        <f>IF(COUNTA(tblTime[[#This Row],[TaskName]:[Entity]],tblTime[[#This Row],[FinalCategory]:[Hours]])=4,"FILLED","OPEN")</f>
        <v/>
      </c>
      <c r="N310" s="13">
        <f>IF(SUMIFS(tblTime[Hours],tblTime[Date],tblTime[[#This Row],[Date]]) &gt; 20, "⚠ Over 20 hours!", "")</f>
        <v/>
      </c>
    </row>
    <row r="311" hidden="1">
      <c r="B311" s="14">
        <f>7+B211</f>
        <v/>
      </c>
      <c r="C311" s="15">
        <f>C291</f>
        <v/>
      </c>
      <c r="D311" s="13">
        <f>$G$2</f>
        <v/>
      </c>
      <c r="E311" s="13">
        <f>IFERROR(_xlfn.XLOOKUP(D311,tblEmployees[EmployeeName],tblEmployees[HomeDepartment],""),"")</f>
        <v/>
      </c>
      <c r="F311" s="17" t="n"/>
      <c r="G311" s="17" t="n"/>
      <c r="H311" s="13">
        <f>IFERROR(INDEX(tblTasks[SuggestedCategory],MATCH(tblTime[[#This Row],[TaskName]],tblTasks[TaskName],0)),"")</f>
        <v/>
      </c>
      <c r="I311" s="17" t="n"/>
      <c r="J311" s="13">
        <f>IF(tblTime[[#This Row],[CategoryOverwrite]]="",tblTime[[#This Row],[SuggCategory]],tblTime[[#This Row],[CategoryOverwrite]])</f>
        <v/>
      </c>
      <c r="K311" s="17" t="n"/>
      <c r="L311" s="17" t="n"/>
      <c r="M311" s="13">
        <f>IF(COUNTA(tblTime[[#This Row],[TaskName]:[Entity]],tblTime[[#This Row],[FinalCategory]:[Hours]])=4,"FILLED","OPEN")</f>
        <v/>
      </c>
      <c r="N311" s="13">
        <f>IF(SUMIFS(tblTime[Hours],tblTime[Date],tblTime[[#This Row],[Date]]) &gt; 20, "⚠ Over 20 hours!", "")</f>
        <v/>
      </c>
    </row>
    <row r="312" hidden="1">
      <c r="B312" s="14">
        <f>7+B212</f>
        <v/>
      </c>
      <c r="C312" s="15">
        <f>C292</f>
        <v/>
      </c>
      <c r="D312" s="13">
        <f>$G$2</f>
        <v/>
      </c>
      <c r="E312" s="13">
        <f>IFERROR(_xlfn.XLOOKUP(D312,tblEmployees[EmployeeName],tblEmployees[HomeDepartment],""),"")</f>
        <v/>
      </c>
      <c r="F312" s="17" t="n"/>
      <c r="G312" s="17" t="n"/>
      <c r="H312" s="13">
        <f>IFERROR(INDEX(tblTasks[SuggestedCategory],MATCH(tblTime[[#This Row],[TaskName]],tblTasks[TaskName],0)),"")</f>
        <v/>
      </c>
      <c r="I312" s="17" t="n"/>
      <c r="J312" s="13">
        <f>IF(tblTime[[#This Row],[CategoryOverwrite]]="",tblTime[[#This Row],[SuggCategory]],tblTime[[#This Row],[CategoryOverwrite]])</f>
        <v/>
      </c>
      <c r="K312" s="17" t="n"/>
      <c r="L312" s="17" t="n"/>
      <c r="M312" s="13">
        <f>IF(COUNTA(tblTime[[#This Row],[TaskName]:[Entity]],tblTime[[#This Row],[FinalCategory]:[Hours]])=4,"FILLED","OPEN")</f>
        <v/>
      </c>
      <c r="N312" s="13">
        <f>IF(SUMIFS(tblTime[Hours],tblTime[Date],tblTime[[#This Row],[Date]]) &gt; 20, "⚠ Over 20 hours!", "")</f>
        <v/>
      </c>
    </row>
    <row r="313" hidden="1">
      <c r="B313" s="14">
        <f>7+B213</f>
        <v/>
      </c>
      <c r="C313" s="15">
        <f>C293</f>
        <v/>
      </c>
      <c r="D313" s="13">
        <f>$G$2</f>
        <v/>
      </c>
      <c r="E313" s="13">
        <f>IFERROR(_xlfn.XLOOKUP(D313,tblEmployees[EmployeeName],tblEmployees[HomeDepartment],""),"")</f>
        <v/>
      </c>
      <c r="F313" s="17" t="n"/>
      <c r="G313" s="17" t="n"/>
      <c r="H313" s="13">
        <f>IFERROR(INDEX(tblTasks[SuggestedCategory],MATCH(tblTime[[#This Row],[TaskName]],tblTasks[TaskName],0)),"")</f>
        <v/>
      </c>
      <c r="I313" s="17" t="n"/>
      <c r="J313" s="13">
        <f>IF(tblTime[[#This Row],[CategoryOverwrite]]="",tblTime[[#This Row],[SuggCategory]],tblTime[[#This Row],[CategoryOverwrite]])</f>
        <v/>
      </c>
      <c r="K313" s="17" t="n"/>
      <c r="L313" s="17" t="n"/>
      <c r="M313" s="13">
        <f>IF(COUNTA(tblTime[[#This Row],[TaskName]:[Entity]],tblTime[[#This Row],[FinalCategory]:[Hours]])=4,"FILLED","OPEN")</f>
        <v/>
      </c>
      <c r="N313" s="13">
        <f>IF(SUMIFS(tblTime[Hours],tblTime[Date],tblTime[[#This Row],[Date]]) &gt; 20, "⚠ Over 20 hours!", "")</f>
        <v/>
      </c>
    </row>
    <row r="314" hidden="1">
      <c r="B314" s="14">
        <f>7+B214</f>
        <v/>
      </c>
      <c r="C314" s="15">
        <f>C294</f>
        <v/>
      </c>
      <c r="D314" s="13">
        <f>$G$2</f>
        <v/>
      </c>
      <c r="E314" s="13">
        <f>IFERROR(_xlfn.XLOOKUP(D314,tblEmployees[EmployeeName],tblEmployees[HomeDepartment],""),"")</f>
        <v/>
      </c>
      <c r="F314" s="17" t="n"/>
      <c r="G314" s="17" t="n"/>
      <c r="H314" s="13">
        <f>IFERROR(INDEX(tblTasks[SuggestedCategory],MATCH(tblTime[[#This Row],[TaskName]],tblTasks[TaskName],0)),"")</f>
        <v/>
      </c>
      <c r="I314" s="17" t="n"/>
      <c r="J314" s="13">
        <f>IF(tblTime[[#This Row],[CategoryOverwrite]]="",tblTime[[#This Row],[SuggCategory]],tblTime[[#This Row],[CategoryOverwrite]])</f>
        <v/>
      </c>
      <c r="K314" s="17" t="n"/>
      <c r="L314" s="17" t="n"/>
      <c r="M314" s="13">
        <f>IF(COUNTA(tblTime[[#This Row],[TaskName]:[Entity]],tblTime[[#This Row],[FinalCategory]:[Hours]])=4,"FILLED","OPEN")</f>
        <v/>
      </c>
      <c r="N314" s="13">
        <f>IF(SUMIFS(tblTime[Hours],tblTime[Date],tblTime[[#This Row],[Date]]) &gt; 20, "⚠ Over 20 hours!", "")</f>
        <v/>
      </c>
    </row>
    <row r="315" hidden="1">
      <c r="B315" s="14">
        <f>7+B215</f>
        <v/>
      </c>
      <c r="C315" s="15">
        <f>C295</f>
        <v/>
      </c>
      <c r="D315" s="13">
        <f>$G$2</f>
        <v/>
      </c>
      <c r="E315" s="13">
        <f>IFERROR(_xlfn.XLOOKUP(D315,tblEmployees[EmployeeName],tblEmployees[HomeDepartment],""),"")</f>
        <v/>
      </c>
      <c r="F315" s="17" t="n"/>
      <c r="G315" s="17" t="n"/>
      <c r="H315" s="13">
        <f>IFERROR(INDEX(tblTasks[SuggestedCategory],MATCH(tblTime[[#This Row],[TaskName]],tblTasks[TaskName],0)),"")</f>
        <v/>
      </c>
      <c r="I315" s="17" t="n"/>
      <c r="J315" s="13">
        <f>IF(tblTime[[#This Row],[CategoryOverwrite]]="",tblTime[[#This Row],[SuggCategory]],tblTime[[#This Row],[CategoryOverwrite]])</f>
        <v/>
      </c>
      <c r="K315" s="17" t="n"/>
      <c r="L315" s="17" t="n"/>
      <c r="M315" s="13">
        <f>IF(COUNTA(tblTime[[#This Row],[TaskName]:[Entity]],tblTime[[#This Row],[FinalCategory]:[Hours]])=4,"FILLED","OPEN")</f>
        <v/>
      </c>
      <c r="N315" s="13">
        <f>IF(SUMIFS(tblTime[Hours],tblTime[Date],tblTime[[#This Row],[Date]]) &gt; 20, "⚠ Over 20 hours!", "")</f>
        <v/>
      </c>
    </row>
    <row r="316" hidden="1">
      <c r="B316" s="14">
        <f>7+B216</f>
        <v/>
      </c>
      <c r="C316" s="15">
        <f>C296</f>
        <v/>
      </c>
      <c r="D316" s="13">
        <f>$G$2</f>
        <v/>
      </c>
      <c r="E316" s="13">
        <f>IFERROR(_xlfn.XLOOKUP(D316,tblEmployees[EmployeeName],tblEmployees[HomeDepartment],""),"")</f>
        <v/>
      </c>
      <c r="F316" s="17" t="n"/>
      <c r="G316" s="17" t="n"/>
      <c r="H316" s="13">
        <f>IFERROR(INDEX(tblTasks[SuggestedCategory],MATCH(tblTime[[#This Row],[TaskName]],tblTasks[TaskName],0)),"")</f>
        <v/>
      </c>
      <c r="I316" s="17" t="n"/>
      <c r="J316" s="13">
        <f>IF(tblTime[[#This Row],[CategoryOverwrite]]="",tblTime[[#This Row],[SuggCategory]],tblTime[[#This Row],[CategoryOverwrite]])</f>
        <v/>
      </c>
      <c r="K316" s="17" t="n"/>
      <c r="L316" s="17" t="n"/>
      <c r="M316" s="13">
        <f>IF(COUNTA(tblTime[[#This Row],[TaskName]:[Entity]],tblTime[[#This Row],[FinalCategory]:[Hours]])=4,"FILLED","OPEN")</f>
        <v/>
      </c>
      <c r="N316" s="13">
        <f>IF(SUMIFS(tblTime[Hours],tblTime[Date],tblTime[[#This Row],[Date]]) &gt; 20, "⚠ Over 20 hours!", "")</f>
        <v/>
      </c>
    </row>
    <row r="317" hidden="1">
      <c r="B317" s="14">
        <f>7+B217</f>
        <v/>
      </c>
      <c r="C317" s="15">
        <f>C297</f>
        <v/>
      </c>
      <c r="D317" s="13">
        <f>$G$2</f>
        <v/>
      </c>
      <c r="E317" s="13">
        <f>IFERROR(_xlfn.XLOOKUP(D317,tblEmployees[EmployeeName],tblEmployees[HomeDepartment],""),"")</f>
        <v/>
      </c>
      <c r="F317" s="17" t="n"/>
      <c r="G317" s="17" t="n"/>
      <c r="H317" s="13">
        <f>IFERROR(INDEX(tblTasks[SuggestedCategory],MATCH(tblTime[[#This Row],[TaskName]],tblTasks[TaskName],0)),"")</f>
        <v/>
      </c>
      <c r="I317" s="17" t="n"/>
      <c r="J317" s="13">
        <f>IF(tblTime[[#This Row],[CategoryOverwrite]]="",tblTime[[#This Row],[SuggCategory]],tblTime[[#This Row],[CategoryOverwrite]])</f>
        <v/>
      </c>
      <c r="K317" s="17" t="n"/>
      <c r="L317" s="17" t="n"/>
      <c r="M317" s="13">
        <f>IF(COUNTA(tblTime[[#This Row],[TaskName]:[Entity]],tblTime[[#This Row],[FinalCategory]:[Hours]])=4,"FILLED","OPEN")</f>
        <v/>
      </c>
      <c r="N317" s="13">
        <f>IF(SUMIFS(tblTime[Hours],tblTime[Date],tblTime[[#This Row],[Date]]) &gt; 20, "⚠ Over 20 hours!", "")</f>
        <v/>
      </c>
    </row>
    <row r="318" hidden="1">
      <c r="B318" s="14">
        <f>7+B218</f>
        <v/>
      </c>
      <c r="C318" s="15">
        <f>C298</f>
        <v/>
      </c>
      <c r="D318" s="13">
        <f>$G$2</f>
        <v/>
      </c>
      <c r="E318" s="13">
        <f>IFERROR(_xlfn.XLOOKUP(D318,tblEmployees[EmployeeName],tblEmployees[HomeDepartment],""),"")</f>
        <v/>
      </c>
      <c r="F318" s="17" t="n"/>
      <c r="G318" s="17" t="n"/>
      <c r="H318" s="13">
        <f>IFERROR(INDEX(tblTasks[SuggestedCategory],MATCH(tblTime[[#This Row],[TaskName]],tblTasks[TaskName],0)),"")</f>
        <v/>
      </c>
      <c r="I318" s="17" t="n"/>
      <c r="J318" s="13">
        <f>IF(tblTime[[#This Row],[CategoryOverwrite]]="",tblTime[[#This Row],[SuggCategory]],tblTime[[#This Row],[CategoryOverwrite]])</f>
        <v/>
      </c>
      <c r="K318" s="17" t="n"/>
      <c r="L318" s="17" t="n"/>
      <c r="M318" s="13">
        <f>IF(COUNTA(tblTime[[#This Row],[TaskName]:[Entity]],tblTime[[#This Row],[FinalCategory]:[Hours]])=4,"FILLED","OPEN")</f>
        <v/>
      </c>
      <c r="N318" s="13">
        <f>IF(SUMIFS(tblTime[Hours],tblTime[Date],tblTime[[#This Row],[Date]]) &gt; 20, "⚠ Over 20 hours!", "")</f>
        <v/>
      </c>
    </row>
    <row r="319" hidden="1">
      <c r="B319" s="14">
        <f>7+B219</f>
        <v/>
      </c>
      <c r="C319" s="15">
        <f>C299</f>
        <v/>
      </c>
      <c r="D319" s="13">
        <f>$G$2</f>
        <v/>
      </c>
      <c r="E319" s="13">
        <f>IFERROR(_xlfn.XLOOKUP(D319,tblEmployees[EmployeeName],tblEmployees[HomeDepartment],""),"")</f>
        <v/>
      </c>
      <c r="F319" s="17" t="n"/>
      <c r="G319" s="17" t="n"/>
      <c r="H319" s="13">
        <f>IFERROR(INDEX(tblTasks[SuggestedCategory],MATCH(tblTime[[#This Row],[TaskName]],tblTasks[TaskName],0)),"")</f>
        <v/>
      </c>
      <c r="I319" s="17" t="n"/>
      <c r="J319" s="13">
        <f>IF(tblTime[[#This Row],[CategoryOverwrite]]="",tblTime[[#This Row],[SuggCategory]],tblTime[[#This Row],[CategoryOverwrite]])</f>
        <v/>
      </c>
      <c r="K319" s="17" t="n"/>
      <c r="L319" s="17" t="n"/>
      <c r="M319" s="13">
        <f>IF(COUNTA(tblTime[[#This Row],[TaskName]:[Entity]],tblTime[[#This Row],[FinalCategory]:[Hours]])=4,"FILLED","OPEN")</f>
        <v/>
      </c>
      <c r="N319" s="13">
        <f>IF(SUMIFS(tblTime[Hours],tblTime[Date],tblTime[[#This Row],[Date]]) &gt; 20, "⚠ Over 20 hours!", "")</f>
        <v/>
      </c>
    </row>
    <row r="320" hidden="1">
      <c r="B320" s="14">
        <f>7+B220</f>
        <v/>
      </c>
      <c r="C320" s="15">
        <f>C300</f>
        <v/>
      </c>
      <c r="D320" s="13">
        <f>$G$2</f>
        <v/>
      </c>
      <c r="E320" s="13">
        <f>IFERROR(_xlfn.XLOOKUP(D320,tblEmployees[EmployeeName],tblEmployees[HomeDepartment],""),"")</f>
        <v/>
      </c>
      <c r="F320" s="17" t="n"/>
      <c r="G320" s="17" t="n"/>
      <c r="H320" s="13">
        <f>IFERROR(INDEX(tblTasks[SuggestedCategory],MATCH(tblTime[[#This Row],[TaskName]],tblTasks[TaskName],0)),"")</f>
        <v/>
      </c>
      <c r="I320" s="17" t="n"/>
      <c r="J320" s="13">
        <f>IF(tblTime[[#This Row],[CategoryOverwrite]]="",tblTime[[#This Row],[SuggCategory]],tblTime[[#This Row],[CategoryOverwrite]])</f>
        <v/>
      </c>
      <c r="K320" s="17" t="n"/>
      <c r="L320" s="17" t="n"/>
      <c r="M320" s="13">
        <f>IF(COUNTA(tblTime[[#This Row],[TaskName]:[Entity]],tblTime[[#This Row],[FinalCategory]:[Hours]])=4,"FILLED","OPEN")</f>
        <v/>
      </c>
      <c r="N320" s="13">
        <f>IF(SUMIFS(tblTime[Hours],tblTime[Date],tblTime[[#This Row],[Date]]) &gt; 20, "⚠ Over 20 hours!", "")</f>
        <v/>
      </c>
    </row>
    <row r="321" hidden="1">
      <c r="B321" s="14">
        <f>7+B221</f>
        <v/>
      </c>
      <c r="C321" s="15">
        <f>C301</f>
        <v/>
      </c>
      <c r="D321" s="13">
        <f>$G$2</f>
        <v/>
      </c>
      <c r="E321" s="13">
        <f>IFERROR(_xlfn.XLOOKUP(D321,tblEmployees[EmployeeName],tblEmployees[HomeDepartment],""),"")</f>
        <v/>
      </c>
      <c r="F321" s="17" t="n"/>
      <c r="G321" s="17" t="n"/>
      <c r="H321" s="13">
        <f>IFERROR(INDEX(tblTasks[SuggestedCategory],MATCH(tblTime[[#This Row],[TaskName]],tblTasks[TaskName],0)),"")</f>
        <v/>
      </c>
      <c r="I321" s="17" t="n"/>
      <c r="J321" s="13">
        <f>IF(tblTime[[#This Row],[CategoryOverwrite]]="",tblTime[[#This Row],[SuggCategory]],tblTime[[#This Row],[CategoryOverwrite]])</f>
        <v/>
      </c>
      <c r="K321" s="17" t="n"/>
      <c r="L321" s="17" t="n"/>
      <c r="M321" s="13">
        <f>IF(COUNTA(tblTime[[#This Row],[TaskName]:[Entity]],tblTime[[#This Row],[FinalCategory]:[Hours]])=4,"FILLED","OPEN")</f>
        <v/>
      </c>
      <c r="N321" s="13">
        <f>IF(SUMIFS(tblTime[Hours],tblTime[Date],tblTime[[#This Row],[Date]]) &gt; 20, "⚠ Over 20 hours!", "")</f>
        <v/>
      </c>
    </row>
    <row r="322" hidden="1">
      <c r="B322" s="14">
        <f>7+B222</f>
        <v/>
      </c>
      <c r="C322" s="15">
        <f>C302</f>
        <v/>
      </c>
      <c r="D322" s="13">
        <f>$G$2</f>
        <v/>
      </c>
      <c r="E322" s="13">
        <f>IFERROR(_xlfn.XLOOKUP(D322,tblEmployees[EmployeeName],tblEmployees[HomeDepartment],""),"")</f>
        <v/>
      </c>
      <c r="F322" s="17" t="n"/>
      <c r="G322" s="17" t="n"/>
      <c r="H322" s="13">
        <f>IFERROR(INDEX(tblTasks[SuggestedCategory],MATCH(tblTime[[#This Row],[TaskName]],tblTasks[TaskName],0)),"")</f>
        <v/>
      </c>
      <c r="I322" s="17" t="n"/>
      <c r="J322" s="13">
        <f>IF(tblTime[[#This Row],[CategoryOverwrite]]="",tblTime[[#This Row],[SuggCategory]],tblTime[[#This Row],[CategoryOverwrite]])</f>
        <v/>
      </c>
      <c r="K322" s="17" t="n"/>
      <c r="L322" s="17" t="n"/>
      <c r="M322" s="13">
        <f>IF(COUNTA(tblTime[[#This Row],[TaskName]:[Entity]],tblTime[[#This Row],[FinalCategory]:[Hours]])=4,"FILLED","OPEN")</f>
        <v/>
      </c>
      <c r="N322" s="13">
        <f>IF(SUMIFS(tblTime[Hours],tblTime[Date],tblTime[[#This Row],[Date]]) &gt; 20, "⚠ Over 20 hours!", "")</f>
        <v/>
      </c>
    </row>
    <row r="323" hidden="1">
      <c r="B323" s="14">
        <f>7+B223</f>
        <v/>
      </c>
      <c r="C323" s="15">
        <f>C303</f>
        <v/>
      </c>
      <c r="D323" s="13">
        <f>$G$2</f>
        <v/>
      </c>
      <c r="E323" s="13">
        <f>IFERROR(_xlfn.XLOOKUP(D323,tblEmployees[EmployeeName],tblEmployees[HomeDepartment],""),"")</f>
        <v/>
      </c>
      <c r="F323" s="17" t="n"/>
      <c r="G323" s="17" t="n"/>
      <c r="H323" s="13">
        <f>IFERROR(INDEX(tblTasks[SuggestedCategory],MATCH(tblTime[[#This Row],[TaskName]],tblTasks[TaskName],0)),"")</f>
        <v/>
      </c>
      <c r="I323" s="17" t="n"/>
      <c r="J323" s="13">
        <f>IF(tblTime[[#This Row],[CategoryOverwrite]]="",tblTime[[#This Row],[SuggCategory]],tblTime[[#This Row],[CategoryOverwrite]])</f>
        <v/>
      </c>
      <c r="K323" s="17" t="n"/>
      <c r="L323" s="17" t="n"/>
      <c r="M323" s="13">
        <f>IF(COUNTA(tblTime[[#This Row],[TaskName]:[Entity]],tblTime[[#This Row],[FinalCategory]:[Hours]])=4,"FILLED","OPEN")</f>
        <v/>
      </c>
      <c r="N323" s="13">
        <f>IF(SUMIFS(tblTime[Hours],tblTime[Date],tblTime[[#This Row],[Date]]) &gt; 20, "⚠ Over 20 hours!", "")</f>
        <v/>
      </c>
    </row>
    <row r="324" hidden="1">
      <c r="B324" s="14">
        <f>7+B224</f>
        <v/>
      </c>
      <c r="C324" s="15">
        <f>C304</f>
        <v/>
      </c>
      <c r="D324" s="13">
        <f>$G$2</f>
        <v/>
      </c>
      <c r="E324" s="13">
        <f>IFERROR(_xlfn.XLOOKUP(D324,tblEmployees[EmployeeName],tblEmployees[HomeDepartment],""),"")</f>
        <v/>
      </c>
      <c r="F324" s="17" t="n"/>
      <c r="G324" s="17" t="n"/>
      <c r="H324" s="13">
        <f>IFERROR(INDEX(tblTasks[SuggestedCategory],MATCH(tblTime[[#This Row],[TaskName]],tblTasks[TaskName],0)),"")</f>
        <v/>
      </c>
      <c r="I324" s="17" t="n"/>
      <c r="J324" s="13">
        <f>IF(tblTime[[#This Row],[CategoryOverwrite]]="",tblTime[[#This Row],[SuggCategory]],tblTime[[#This Row],[CategoryOverwrite]])</f>
        <v/>
      </c>
      <c r="K324" s="17" t="n"/>
      <c r="L324" s="17" t="n"/>
      <c r="M324" s="13">
        <f>IF(COUNTA(tblTime[[#This Row],[TaskName]:[Entity]],tblTime[[#This Row],[FinalCategory]:[Hours]])=4,"FILLED","OPEN")</f>
        <v/>
      </c>
      <c r="N324" s="13">
        <f>IF(SUMIFS(tblTime[Hours],tblTime[Date],tblTime[[#This Row],[Date]]) &gt; 20, "⚠ Over 20 hours!", "")</f>
        <v/>
      </c>
    </row>
    <row r="325" hidden="1">
      <c r="B325" s="14">
        <f>7+B225</f>
        <v/>
      </c>
      <c r="C325" s="15">
        <f>C305</f>
        <v/>
      </c>
      <c r="D325" s="13">
        <f>$G$2</f>
        <v/>
      </c>
      <c r="E325" s="13">
        <f>IFERROR(_xlfn.XLOOKUP(D325,tblEmployees[EmployeeName],tblEmployees[HomeDepartment],""),"")</f>
        <v/>
      </c>
      <c r="F325" s="17" t="n"/>
      <c r="G325" s="17" t="n"/>
      <c r="H325" s="13">
        <f>IFERROR(INDEX(tblTasks[SuggestedCategory],MATCH(tblTime[[#This Row],[TaskName]],tblTasks[TaskName],0)),"")</f>
        <v/>
      </c>
      <c r="I325" s="17" t="n"/>
      <c r="J325" s="13">
        <f>IF(tblTime[[#This Row],[CategoryOverwrite]]="",tblTime[[#This Row],[SuggCategory]],tblTime[[#This Row],[CategoryOverwrite]])</f>
        <v/>
      </c>
      <c r="K325" s="17" t="n"/>
      <c r="L325" s="17" t="n"/>
      <c r="M325" s="13">
        <f>IF(COUNTA(tblTime[[#This Row],[TaskName]:[Entity]],tblTime[[#This Row],[FinalCategory]:[Hours]])=4,"FILLED","OPEN")</f>
        <v/>
      </c>
      <c r="N325" s="13">
        <f>IF(SUMIFS(tblTime[Hours],tblTime[Date],tblTime[[#This Row],[Date]]) &gt; 20, "⚠ Over 20 hours!", "")</f>
        <v/>
      </c>
    </row>
    <row r="326" hidden="1">
      <c r="B326" s="14">
        <f>7+B226</f>
        <v/>
      </c>
      <c r="C326" s="15">
        <f>C306</f>
        <v/>
      </c>
      <c r="D326" s="13">
        <f>$G$2</f>
        <v/>
      </c>
      <c r="E326" s="13">
        <f>IFERROR(_xlfn.XLOOKUP(D326,tblEmployees[EmployeeName],tblEmployees[HomeDepartment],""),"")</f>
        <v/>
      </c>
      <c r="F326" s="17" t="n"/>
      <c r="G326" s="17" t="n"/>
      <c r="H326" s="13">
        <f>IFERROR(INDEX(tblTasks[SuggestedCategory],MATCH(tblTime[[#This Row],[TaskName]],tblTasks[TaskName],0)),"")</f>
        <v/>
      </c>
      <c r="I326" s="17" t="n"/>
      <c r="J326" s="13">
        <f>IF(tblTime[[#This Row],[CategoryOverwrite]]="",tblTime[[#This Row],[SuggCategory]],tblTime[[#This Row],[CategoryOverwrite]])</f>
        <v/>
      </c>
      <c r="K326" s="17" t="n"/>
      <c r="L326" s="17" t="n"/>
      <c r="M326" s="13">
        <f>IF(COUNTA(tblTime[[#This Row],[TaskName]:[Entity]],tblTime[[#This Row],[FinalCategory]:[Hours]])=4,"FILLED","OPEN")</f>
        <v/>
      </c>
      <c r="N326" s="13">
        <f>IF(SUMIFS(tblTime[Hours],tblTime[Date],tblTime[[#This Row],[Date]]) &gt; 20, "⚠ Over 20 hours!", "")</f>
        <v/>
      </c>
    </row>
    <row r="327" hidden="1">
      <c r="B327" s="14">
        <f>7+B227</f>
        <v/>
      </c>
      <c r="C327" s="15">
        <f>C307</f>
        <v/>
      </c>
      <c r="D327" s="13">
        <f>$G$2</f>
        <v/>
      </c>
      <c r="E327" s="13">
        <f>IFERROR(_xlfn.XLOOKUP(D327,tblEmployees[EmployeeName],tblEmployees[HomeDepartment],""),"")</f>
        <v/>
      </c>
      <c r="F327" s="17" t="n"/>
      <c r="G327" s="17" t="n"/>
      <c r="H327" s="13">
        <f>IFERROR(INDEX(tblTasks[SuggestedCategory],MATCH(tblTime[[#This Row],[TaskName]],tblTasks[TaskName],0)),"")</f>
        <v/>
      </c>
      <c r="I327" s="17" t="n"/>
      <c r="J327" s="13">
        <f>IF(tblTime[[#This Row],[CategoryOverwrite]]="",tblTime[[#This Row],[SuggCategory]],tblTime[[#This Row],[CategoryOverwrite]])</f>
        <v/>
      </c>
      <c r="K327" s="17" t="n"/>
      <c r="L327" s="17" t="n"/>
      <c r="M327" s="13">
        <f>IF(COUNTA(tblTime[[#This Row],[TaskName]:[Entity]],tblTime[[#This Row],[FinalCategory]:[Hours]])=4,"FILLED","OPEN")</f>
        <v/>
      </c>
      <c r="N327" s="13">
        <f>IF(SUMIFS(tblTime[Hours],tblTime[Date],tblTime[[#This Row],[Date]]) &gt; 20, "⚠ Over 20 hours!", "")</f>
        <v/>
      </c>
    </row>
    <row r="328" hidden="1">
      <c r="B328" s="14">
        <f>7+B228</f>
        <v/>
      </c>
      <c r="C328" s="15">
        <f>C308</f>
        <v/>
      </c>
      <c r="D328" s="13">
        <f>$G$2</f>
        <v/>
      </c>
      <c r="E328" s="13">
        <f>IFERROR(_xlfn.XLOOKUP(D328,tblEmployees[EmployeeName],tblEmployees[HomeDepartment],""),"")</f>
        <v/>
      </c>
      <c r="F328" s="17" t="n"/>
      <c r="G328" s="17" t="n"/>
      <c r="H328" s="13">
        <f>IFERROR(INDEX(tblTasks[SuggestedCategory],MATCH(tblTime[[#This Row],[TaskName]],tblTasks[TaskName],0)),"")</f>
        <v/>
      </c>
      <c r="I328" s="17" t="n"/>
      <c r="J328" s="13">
        <f>IF(tblTime[[#This Row],[CategoryOverwrite]]="",tblTime[[#This Row],[SuggCategory]],tblTime[[#This Row],[CategoryOverwrite]])</f>
        <v/>
      </c>
      <c r="K328" s="17" t="n"/>
      <c r="L328" s="17" t="n"/>
      <c r="M328" s="13">
        <f>IF(COUNTA(tblTime[[#This Row],[TaskName]:[Entity]],tblTime[[#This Row],[FinalCategory]:[Hours]])=4,"FILLED","OPEN")</f>
        <v/>
      </c>
      <c r="N328" s="13">
        <f>IF(SUMIFS(tblTime[Hours],tblTime[Date],tblTime[[#This Row],[Date]]) &gt; 20, "⚠ Over 20 hours!", "")</f>
        <v/>
      </c>
    </row>
    <row r="329" hidden="1">
      <c r="B329" s="14">
        <f>7+B229</f>
        <v/>
      </c>
      <c r="C329" s="15">
        <f>C309</f>
        <v/>
      </c>
      <c r="D329" s="13">
        <f>$G$2</f>
        <v/>
      </c>
      <c r="E329" s="13">
        <f>IFERROR(_xlfn.XLOOKUP(D329,tblEmployees[EmployeeName],tblEmployees[HomeDepartment],""),"")</f>
        <v/>
      </c>
      <c r="F329" s="17" t="n"/>
      <c r="G329" s="17" t="n"/>
      <c r="H329" s="13">
        <f>IFERROR(INDEX(tblTasks[SuggestedCategory],MATCH(tblTime[[#This Row],[TaskName]],tblTasks[TaskName],0)),"")</f>
        <v/>
      </c>
      <c r="I329" s="17" t="n"/>
      <c r="J329" s="13">
        <f>IF(tblTime[[#This Row],[CategoryOverwrite]]="",tblTime[[#This Row],[SuggCategory]],tblTime[[#This Row],[CategoryOverwrite]])</f>
        <v/>
      </c>
      <c r="K329" s="17" t="n"/>
      <c r="L329" s="17" t="n"/>
      <c r="M329" s="13">
        <f>IF(COUNTA(tblTime[[#This Row],[TaskName]:[Entity]],tblTime[[#This Row],[FinalCategory]:[Hours]])=4,"FILLED","OPEN")</f>
        <v/>
      </c>
      <c r="N329" s="13">
        <f>IF(SUMIFS(tblTime[Hours],tblTime[Date],tblTime[[#This Row],[Date]]) &gt; 20, "⚠ Over 20 hours!", "")</f>
        <v/>
      </c>
    </row>
    <row r="330" hidden="1">
      <c r="B330" s="14">
        <f>7+B230</f>
        <v/>
      </c>
      <c r="C330" s="15">
        <f>C310</f>
        <v/>
      </c>
      <c r="D330" s="13">
        <f>$G$2</f>
        <v/>
      </c>
      <c r="E330" s="13">
        <f>IFERROR(_xlfn.XLOOKUP(D330,tblEmployees[EmployeeName],tblEmployees[HomeDepartment],""),"")</f>
        <v/>
      </c>
      <c r="F330" s="17" t="n"/>
      <c r="G330" s="17" t="n"/>
      <c r="H330" s="13">
        <f>IFERROR(INDEX(tblTasks[SuggestedCategory],MATCH(tblTime[[#This Row],[TaskName]],tblTasks[TaskName],0)),"")</f>
        <v/>
      </c>
      <c r="I330" s="17" t="n"/>
      <c r="J330" s="13">
        <f>IF(tblTime[[#This Row],[CategoryOverwrite]]="",tblTime[[#This Row],[SuggCategory]],tblTime[[#This Row],[CategoryOverwrite]])</f>
        <v/>
      </c>
      <c r="K330" s="17" t="n"/>
      <c r="L330" s="17" t="n"/>
      <c r="M330" s="13">
        <f>IF(COUNTA(tblTime[[#This Row],[TaskName]:[Entity]],tblTime[[#This Row],[FinalCategory]:[Hours]])=4,"FILLED","OPEN")</f>
        <v/>
      </c>
      <c r="N330" s="13">
        <f>IF(SUMIFS(tblTime[Hours],tblTime[Date],tblTime[[#This Row],[Date]]) &gt; 20, "⚠ Over 20 hours!", "")</f>
        <v/>
      </c>
    </row>
    <row r="331" hidden="1">
      <c r="B331" s="14">
        <f>7+B231</f>
        <v/>
      </c>
      <c r="C331" s="15">
        <f>C311</f>
        <v/>
      </c>
      <c r="D331" s="13">
        <f>$G$2</f>
        <v/>
      </c>
      <c r="E331" s="13">
        <f>IFERROR(_xlfn.XLOOKUP(D331,tblEmployees[EmployeeName],tblEmployees[HomeDepartment],""),"")</f>
        <v/>
      </c>
      <c r="F331" s="17" t="n"/>
      <c r="G331" s="17" t="n"/>
      <c r="H331" s="13">
        <f>IFERROR(INDEX(tblTasks[SuggestedCategory],MATCH(tblTime[[#This Row],[TaskName]],tblTasks[TaskName],0)),"")</f>
        <v/>
      </c>
      <c r="I331" s="17" t="n"/>
      <c r="J331" s="13">
        <f>IF(tblTime[[#This Row],[CategoryOverwrite]]="",tblTime[[#This Row],[SuggCategory]],tblTime[[#This Row],[CategoryOverwrite]])</f>
        <v/>
      </c>
      <c r="K331" s="17" t="n"/>
      <c r="L331" s="17" t="n"/>
      <c r="M331" s="13">
        <f>IF(COUNTA(tblTime[[#This Row],[TaskName]:[Entity]],tblTime[[#This Row],[FinalCategory]:[Hours]])=4,"FILLED","OPEN")</f>
        <v/>
      </c>
      <c r="N331" s="13">
        <f>IF(SUMIFS(tblTime[Hours],tblTime[Date],tblTime[[#This Row],[Date]]) &gt; 20, "⚠ Over 20 hours!", "")</f>
        <v/>
      </c>
    </row>
    <row r="332" hidden="1">
      <c r="B332" s="14">
        <f>7+B232</f>
        <v/>
      </c>
      <c r="C332" s="15">
        <f>C312</f>
        <v/>
      </c>
      <c r="D332" s="13">
        <f>$G$2</f>
        <v/>
      </c>
      <c r="E332" s="13">
        <f>IFERROR(_xlfn.XLOOKUP(D332,tblEmployees[EmployeeName],tblEmployees[HomeDepartment],""),"")</f>
        <v/>
      </c>
      <c r="F332" s="17" t="n"/>
      <c r="G332" s="17" t="n"/>
      <c r="H332" s="13">
        <f>IFERROR(INDEX(tblTasks[SuggestedCategory],MATCH(tblTime[[#This Row],[TaskName]],tblTasks[TaskName],0)),"")</f>
        <v/>
      </c>
      <c r="I332" s="17" t="n"/>
      <c r="J332" s="13">
        <f>IF(tblTime[[#This Row],[CategoryOverwrite]]="",tblTime[[#This Row],[SuggCategory]],tblTime[[#This Row],[CategoryOverwrite]])</f>
        <v/>
      </c>
      <c r="K332" s="17" t="n"/>
      <c r="L332" s="17" t="n"/>
      <c r="M332" s="13">
        <f>IF(COUNTA(tblTime[[#This Row],[TaskName]:[Entity]],tblTime[[#This Row],[FinalCategory]:[Hours]])=4,"FILLED","OPEN")</f>
        <v/>
      </c>
      <c r="N332" s="13">
        <f>IF(SUMIFS(tblTime[Hours],tblTime[Date],tblTime[[#This Row],[Date]]) &gt; 20, "⚠ Over 20 hours!", "")</f>
        <v/>
      </c>
    </row>
    <row r="333" hidden="1">
      <c r="B333" s="14">
        <f>7+B233</f>
        <v/>
      </c>
      <c r="C333" s="15">
        <f>C313</f>
        <v/>
      </c>
      <c r="D333" s="13">
        <f>$G$2</f>
        <v/>
      </c>
      <c r="E333" s="13">
        <f>IFERROR(_xlfn.XLOOKUP(D333,tblEmployees[EmployeeName],tblEmployees[HomeDepartment],""),"")</f>
        <v/>
      </c>
      <c r="F333" s="17" t="n"/>
      <c r="G333" s="17" t="n"/>
      <c r="H333" s="13">
        <f>IFERROR(INDEX(tblTasks[SuggestedCategory],MATCH(tblTime[[#This Row],[TaskName]],tblTasks[TaskName],0)),"")</f>
        <v/>
      </c>
      <c r="I333" s="17" t="n"/>
      <c r="J333" s="13">
        <f>IF(tblTime[[#This Row],[CategoryOverwrite]]="",tblTime[[#This Row],[SuggCategory]],tblTime[[#This Row],[CategoryOverwrite]])</f>
        <v/>
      </c>
      <c r="K333" s="17" t="n"/>
      <c r="L333" s="17" t="n"/>
      <c r="M333" s="13">
        <f>IF(COUNTA(tblTime[[#This Row],[TaskName]:[Entity]],tblTime[[#This Row],[FinalCategory]:[Hours]])=4,"FILLED","OPEN")</f>
        <v/>
      </c>
      <c r="N333" s="13">
        <f>IF(SUMIFS(tblTime[Hours],tblTime[Date],tblTime[[#This Row],[Date]]) &gt; 20, "⚠ Over 20 hours!", "")</f>
        <v/>
      </c>
    </row>
    <row r="334" hidden="1">
      <c r="B334" s="14">
        <f>7+B234</f>
        <v/>
      </c>
      <c r="C334" s="15">
        <f>C314</f>
        <v/>
      </c>
      <c r="D334" s="13">
        <f>$G$2</f>
        <v/>
      </c>
      <c r="E334" s="13">
        <f>IFERROR(_xlfn.XLOOKUP(D334,tblEmployees[EmployeeName],tblEmployees[HomeDepartment],""),"")</f>
        <v/>
      </c>
      <c r="F334" s="17" t="n"/>
      <c r="G334" s="17" t="n"/>
      <c r="H334" s="13">
        <f>IFERROR(INDEX(tblTasks[SuggestedCategory],MATCH(tblTime[[#This Row],[TaskName]],tblTasks[TaskName],0)),"")</f>
        <v/>
      </c>
      <c r="I334" s="17" t="n"/>
      <c r="J334" s="13">
        <f>IF(tblTime[[#This Row],[CategoryOverwrite]]="",tblTime[[#This Row],[SuggCategory]],tblTime[[#This Row],[CategoryOverwrite]])</f>
        <v/>
      </c>
      <c r="K334" s="17" t="n"/>
      <c r="L334" s="17" t="n"/>
      <c r="M334" s="13">
        <f>IF(COUNTA(tblTime[[#This Row],[TaskName]:[Entity]],tblTime[[#This Row],[FinalCategory]:[Hours]])=4,"FILLED","OPEN")</f>
        <v/>
      </c>
      <c r="N334" s="13">
        <f>IF(SUMIFS(tblTime[Hours],tblTime[Date],tblTime[[#This Row],[Date]]) &gt; 20, "⚠ Over 20 hours!", "")</f>
        <v/>
      </c>
    </row>
    <row r="335" hidden="1">
      <c r="B335" s="14">
        <f>7+B235</f>
        <v/>
      </c>
      <c r="C335" s="15">
        <f>C315</f>
        <v/>
      </c>
      <c r="D335" s="13">
        <f>$G$2</f>
        <v/>
      </c>
      <c r="E335" s="13">
        <f>IFERROR(_xlfn.XLOOKUP(D335,tblEmployees[EmployeeName],tblEmployees[HomeDepartment],""),"")</f>
        <v/>
      </c>
      <c r="F335" s="17" t="n"/>
      <c r="G335" s="17" t="n"/>
      <c r="H335" s="13">
        <f>IFERROR(INDEX(tblTasks[SuggestedCategory],MATCH(tblTime[[#This Row],[TaskName]],tblTasks[TaskName],0)),"")</f>
        <v/>
      </c>
      <c r="I335" s="17" t="n"/>
      <c r="J335" s="13">
        <f>IF(tblTime[[#This Row],[CategoryOverwrite]]="",tblTime[[#This Row],[SuggCategory]],tblTime[[#This Row],[CategoryOverwrite]])</f>
        <v/>
      </c>
      <c r="K335" s="17" t="n"/>
      <c r="L335" s="17" t="n"/>
      <c r="M335" s="13">
        <f>IF(COUNTA(tblTime[[#This Row],[TaskName]:[Entity]],tblTime[[#This Row],[FinalCategory]:[Hours]])=4,"FILLED","OPEN")</f>
        <v/>
      </c>
      <c r="N335" s="13">
        <f>IF(SUMIFS(tblTime[Hours],tblTime[Date],tblTime[[#This Row],[Date]]) &gt; 20, "⚠ Over 20 hours!", "")</f>
        <v/>
      </c>
    </row>
    <row r="336" hidden="1">
      <c r="B336" s="14">
        <f>7+B236</f>
        <v/>
      </c>
      <c r="C336" s="15">
        <f>C316</f>
        <v/>
      </c>
      <c r="D336" s="13">
        <f>$G$2</f>
        <v/>
      </c>
      <c r="E336" s="13">
        <f>IFERROR(_xlfn.XLOOKUP(D336,tblEmployees[EmployeeName],tblEmployees[HomeDepartment],""),"")</f>
        <v/>
      </c>
      <c r="F336" s="17" t="n"/>
      <c r="G336" s="17" t="n"/>
      <c r="H336" s="13">
        <f>IFERROR(INDEX(tblTasks[SuggestedCategory],MATCH(tblTime[[#This Row],[TaskName]],tblTasks[TaskName],0)),"")</f>
        <v/>
      </c>
      <c r="I336" s="17" t="n"/>
      <c r="J336" s="13">
        <f>IF(tblTime[[#This Row],[CategoryOverwrite]]="",tblTime[[#This Row],[SuggCategory]],tblTime[[#This Row],[CategoryOverwrite]])</f>
        <v/>
      </c>
      <c r="K336" s="17" t="n"/>
      <c r="L336" s="17" t="n"/>
      <c r="M336" s="13">
        <f>IF(COUNTA(tblTime[[#This Row],[TaskName]:[Entity]],tblTime[[#This Row],[FinalCategory]:[Hours]])=4,"FILLED","OPEN")</f>
        <v/>
      </c>
      <c r="N336" s="13">
        <f>IF(SUMIFS(tblTime[Hours],tblTime[Date],tblTime[[#This Row],[Date]]) &gt; 20, "⚠ Over 20 hours!", "")</f>
        <v/>
      </c>
    </row>
    <row r="337" hidden="1">
      <c r="B337" s="14">
        <f>7+B237</f>
        <v/>
      </c>
      <c r="C337" s="15">
        <f>C317</f>
        <v/>
      </c>
      <c r="D337" s="13">
        <f>$G$2</f>
        <v/>
      </c>
      <c r="E337" s="13">
        <f>IFERROR(_xlfn.XLOOKUP(D337,tblEmployees[EmployeeName],tblEmployees[HomeDepartment],""),"")</f>
        <v/>
      </c>
      <c r="F337" s="17" t="n"/>
      <c r="G337" s="17" t="n"/>
      <c r="H337" s="13">
        <f>IFERROR(INDEX(tblTasks[SuggestedCategory],MATCH(tblTime[[#This Row],[TaskName]],tblTasks[TaskName],0)),"")</f>
        <v/>
      </c>
      <c r="I337" s="17" t="n"/>
      <c r="J337" s="13">
        <f>IF(tblTime[[#This Row],[CategoryOverwrite]]="",tblTime[[#This Row],[SuggCategory]],tblTime[[#This Row],[CategoryOverwrite]])</f>
        <v/>
      </c>
      <c r="K337" s="17" t="n"/>
      <c r="L337" s="17" t="n"/>
      <c r="M337" s="13">
        <f>IF(COUNTA(tblTime[[#This Row],[TaskName]:[Entity]],tblTime[[#This Row],[FinalCategory]:[Hours]])=4,"FILLED","OPEN")</f>
        <v/>
      </c>
      <c r="N337" s="13">
        <f>IF(SUMIFS(tblTime[Hours],tblTime[Date],tblTime[[#This Row],[Date]]) &gt; 20, "⚠ Over 20 hours!", "")</f>
        <v/>
      </c>
    </row>
    <row r="338" hidden="1">
      <c r="B338" s="14">
        <f>7+B238</f>
        <v/>
      </c>
      <c r="C338" s="15">
        <f>C318</f>
        <v/>
      </c>
      <c r="D338" s="13">
        <f>$G$2</f>
        <v/>
      </c>
      <c r="E338" s="13">
        <f>IFERROR(_xlfn.XLOOKUP(D338,tblEmployees[EmployeeName],tblEmployees[HomeDepartment],""),"")</f>
        <v/>
      </c>
      <c r="F338" s="17" t="n"/>
      <c r="G338" s="17" t="n"/>
      <c r="H338" s="13">
        <f>IFERROR(INDEX(tblTasks[SuggestedCategory],MATCH(tblTime[[#This Row],[TaskName]],tblTasks[TaskName],0)),"")</f>
        <v/>
      </c>
      <c r="I338" s="17" t="n"/>
      <c r="J338" s="13">
        <f>IF(tblTime[[#This Row],[CategoryOverwrite]]="",tblTime[[#This Row],[SuggCategory]],tblTime[[#This Row],[CategoryOverwrite]])</f>
        <v/>
      </c>
      <c r="K338" s="17" t="n"/>
      <c r="L338" s="17" t="n"/>
      <c r="M338" s="13">
        <f>IF(COUNTA(tblTime[[#This Row],[TaskName]:[Entity]],tblTime[[#This Row],[FinalCategory]:[Hours]])=4,"FILLED","OPEN")</f>
        <v/>
      </c>
      <c r="N338" s="13">
        <f>IF(SUMIFS(tblTime[Hours],tblTime[Date],tblTime[[#This Row],[Date]]) &gt; 20, "⚠ Over 20 hours!", "")</f>
        <v/>
      </c>
    </row>
    <row r="339" hidden="1">
      <c r="B339" s="14">
        <f>7+B239</f>
        <v/>
      </c>
      <c r="C339" s="15">
        <f>C319</f>
        <v/>
      </c>
      <c r="D339" s="13">
        <f>$G$2</f>
        <v/>
      </c>
      <c r="E339" s="13">
        <f>IFERROR(_xlfn.XLOOKUP(D339,tblEmployees[EmployeeName],tblEmployees[HomeDepartment],""),"")</f>
        <v/>
      </c>
      <c r="F339" s="17" t="n"/>
      <c r="G339" s="17" t="n"/>
      <c r="H339" s="13">
        <f>IFERROR(INDEX(tblTasks[SuggestedCategory],MATCH(tblTime[[#This Row],[TaskName]],tblTasks[TaskName],0)),"")</f>
        <v/>
      </c>
      <c r="I339" s="17" t="n"/>
      <c r="J339" s="13">
        <f>IF(tblTime[[#This Row],[CategoryOverwrite]]="",tblTime[[#This Row],[SuggCategory]],tblTime[[#This Row],[CategoryOverwrite]])</f>
        <v/>
      </c>
      <c r="K339" s="17" t="n"/>
      <c r="L339" s="17" t="n"/>
      <c r="M339" s="13">
        <f>IF(COUNTA(tblTime[[#This Row],[TaskName]:[Entity]],tblTime[[#This Row],[FinalCategory]:[Hours]])=4,"FILLED","OPEN")</f>
        <v/>
      </c>
      <c r="N339" s="13">
        <f>IF(SUMIFS(tblTime[Hours],tblTime[Date],tblTime[[#This Row],[Date]]) &gt; 20, "⚠ Over 20 hours!", "")</f>
        <v/>
      </c>
    </row>
    <row r="340" hidden="1">
      <c r="B340" s="14">
        <f>7+B240</f>
        <v/>
      </c>
      <c r="C340" s="15">
        <f>C320</f>
        <v/>
      </c>
      <c r="D340" s="13">
        <f>$G$2</f>
        <v/>
      </c>
      <c r="E340" s="13">
        <f>IFERROR(_xlfn.XLOOKUP(D340,tblEmployees[EmployeeName],tblEmployees[HomeDepartment],""),"")</f>
        <v/>
      </c>
      <c r="F340" s="17" t="n"/>
      <c r="G340" s="17" t="n"/>
      <c r="H340" s="13">
        <f>IFERROR(INDEX(tblTasks[SuggestedCategory],MATCH(tblTime[[#This Row],[TaskName]],tblTasks[TaskName],0)),"")</f>
        <v/>
      </c>
      <c r="I340" s="17" t="n"/>
      <c r="J340" s="13">
        <f>IF(tblTime[[#This Row],[CategoryOverwrite]]="",tblTime[[#This Row],[SuggCategory]],tblTime[[#This Row],[CategoryOverwrite]])</f>
        <v/>
      </c>
      <c r="K340" s="17" t="n"/>
      <c r="L340" s="17" t="n"/>
      <c r="M340" s="13">
        <f>IF(COUNTA(tblTime[[#This Row],[TaskName]:[Entity]],tblTime[[#This Row],[FinalCategory]:[Hours]])=4,"FILLED","OPEN")</f>
        <v/>
      </c>
      <c r="N340" s="13">
        <f>IF(SUMIFS(tblTime[Hours],tblTime[Date],tblTime[[#This Row],[Date]]) &gt; 20, "⚠ Over 20 hours!", "")</f>
        <v/>
      </c>
    </row>
    <row r="341" hidden="1">
      <c r="B341" s="14">
        <f>7+B241</f>
        <v/>
      </c>
      <c r="C341" s="15">
        <f>C321</f>
        <v/>
      </c>
      <c r="D341" s="13">
        <f>$G$2</f>
        <v/>
      </c>
      <c r="E341" s="13">
        <f>IFERROR(_xlfn.XLOOKUP(D341,tblEmployees[EmployeeName],tblEmployees[HomeDepartment],""),"")</f>
        <v/>
      </c>
      <c r="F341" s="17" t="n"/>
      <c r="G341" s="17" t="n"/>
      <c r="H341" s="13">
        <f>IFERROR(INDEX(tblTasks[SuggestedCategory],MATCH(tblTime[[#This Row],[TaskName]],tblTasks[TaskName],0)),"")</f>
        <v/>
      </c>
      <c r="I341" s="17" t="n"/>
      <c r="J341" s="13">
        <f>IF(tblTime[[#This Row],[CategoryOverwrite]]="",tblTime[[#This Row],[SuggCategory]],tblTime[[#This Row],[CategoryOverwrite]])</f>
        <v/>
      </c>
      <c r="K341" s="17" t="n"/>
      <c r="L341" s="17" t="n"/>
      <c r="M341" s="13">
        <f>IF(COUNTA(tblTime[[#This Row],[TaskName]:[Entity]],tblTime[[#This Row],[FinalCategory]:[Hours]])=4,"FILLED","OPEN")</f>
        <v/>
      </c>
      <c r="N341" s="13">
        <f>IF(SUMIFS(tblTime[Hours],tblTime[Date],tblTime[[#This Row],[Date]]) &gt; 20, "⚠ Over 20 hours!", "")</f>
        <v/>
      </c>
    </row>
    <row r="342" hidden="1">
      <c r="B342" s="14">
        <f>7+B242</f>
        <v/>
      </c>
      <c r="C342" s="15">
        <f>C322</f>
        <v/>
      </c>
      <c r="D342" s="13">
        <f>$G$2</f>
        <v/>
      </c>
      <c r="E342" s="13">
        <f>IFERROR(_xlfn.XLOOKUP(D342,tblEmployees[EmployeeName],tblEmployees[HomeDepartment],""),"")</f>
        <v/>
      </c>
      <c r="F342" s="17" t="n"/>
      <c r="G342" s="17" t="n"/>
      <c r="H342" s="13">
        <f>IFERROR(INDEX(tblTasks[SuggestedCategory],MATCH(tblTime[[#This Row],[TaskName]],tblTasks[TaskName],0)),"")</f>
        <v/>
      </c>
      <c r="I342" s="17" t="n"/>
      <c r="J342" s="13">
        <f>IF(tblTime[[#This Row],[CategoryOverwrite]]="",tblTime[[#This Row],[SuggCategory]],tblTime[[#This Row],[CategoryOverwrite]])</f>
        <v/>
      </c>
      <c r="K342" s="17" t="n"/>
      <c r="L342" s="17" t="n"/>
      <c r="M342" s="13">
        <f>IF(COUNTA(tblTime[[#This Row],[TaskName]:[Entity]],tblTime[[#This Row],[FinalCategory]:[Hours]])=4,"FILLED","OPEN")</f>
        <v/>
      </c>
      <c r="N342" s="13">
        <f>IF(SUMIFS(tblTime[Hours],tblTime[Date],tblTime[[#This Row],[Date]]) &gt; 20, "⚠ Over 20 hours!", "")</f>
        <v/>
      </c>
    </row>
    <row r="343" hidden="1">
      <c r="B343" s="14">
        <f>7+B243</f>
        <v/>
      </c>
      <c r="C343" s="15">
        <f>C323</f>
        <v/>
      </c>
      <c r="D343" s="13">
        <f>$G$2</f>
        <v/>
      </c>
      <c r="E343" s="13">
        <f>IFERROR(_xlfn.XLOOKUP(D343,tblEmployees[EmployeeName],tblEmployees[HomeDepartment],""),"")</f>
        <v/>
      </c>
      <c r="F343" s="17" t="n"/>
      <c r="G343" s="17" t="n"/>
      <c r="H343" s="13">
        <f>IFERROR(INDEX(tblTasks[SuggestedCategory],MATCH(tblTime[[#This Row],[TaskName]],tblTasks[TaskName],0)),"")</f>
        <v/>
      </c>
      <c r="I343" s="17" t="n"/>
      <c r="J343" s="13">
        <f>IF(tblTime[[#This Row],[CategoryOverwrite]]="",tblTime[[#This Row],[SuggCategory]],tblTime[[#This Row],[CategoryOverwrite]])</f>
        <v/>
      </c>
      <c r="K343" s="17" t="n"/>
      <c r="L343" s="17" t="n"/>
      <c r="M343" s="13">
        <f>IF(COUNTA(tblTime[[#This Row],[TaskName]:[Entity]],tblTime[[#This Row],[FinalCategory]:[Hours]])=4,"FILLED","OPEN")</f>
        <v/>
      </c>
      <c r="N343" s="13">
        <f>IF(SUMIFS(tblTime[Hours],tblTime[Date],tblTime[[#This Row],[Date]]) &gt; 20, "⚠ Over 20 hours!", "")</f>
        <v/>
      </c>
    </row>
    <row r="344" hidden="1">
      <c r="B344" s="14">
        <f>7+B244</f>
        <v/>
      </c>
      <c r="C344" s="15">
        <f>C324</f>
        <v/>
      </c>
      <c r="D344" s="13">
        <f>$G$2</f>
        <v/>
      </c>
      <c r="E344" s="13">
        <f>IFERROR(_xlfn.XLOOKUP(D344,tblEmployees[EmployeeName],tblEmployees[HomeDepartment],""),"")</f>
        <v/>
      </c>
      <c r="F344" s="17" t="n"/>
      <c r="G344" s="17" t="n"/>
      <c r="H344" s="13">
        <f>IFERROR(INDEX(tblTasks[SuggestedCategory],MATCH(tblTime[[#This Row],[TaskName]],tblTasks[TaskName],0)),"")</f>
        <v/>
      </c>
      <c r="I344" s="17" t="n"/>
      <c r="J344" s="13">
        <f>IF(tblTime[[#This Row],[CategoryOverwrite]]="",tblTime[[#This Row],[SuggCategory]],tblTime[[#This Row],[CategoryOverwrite]])</f>
        <v/>
      </c>
      <c r="K344" s="17" t="n"/>
      <c r="L344" s="17" t="n"/>
      <c r="M344" s="13">
        <f>IF(COUNTA(tblTime[[#This Row],[TaskName]:[Entity]],tblTime[[#This Row],[FinalCategory]:[Hours]])=4,"FILLED","OPEN")</f>
        <v/>
      </c>
      <c r="N344" s="13">
        <f>IF(SUMIFS(tblTime[Hours],tblTime[Date],tblTime[[#This Row],[Date]]) &gt; 20, "⚠ Over 20 hours!", "")</f>
        <v/>
      </c>
    </row>
    <row r="345" hidden="1">
      <c r="B345" s="14">
        <f>7+B245</f>
        <v/>
      </c>
      <c r="C345" s="15">
        <f>C325</f>
        <v/>
      </c>
      <c r="D345" s="13">
        <f>$G$2</f>
        <v/>
      </c>
      <c r="E345" s="13">
        <f>IFERROR(_xlfn.XLOOKUP(D345,tblEmployees[EmployeeName],tblEmployees[HomeDepartment],""),"")</f>
        <v/>
      </c>
      <c r="F345" s="17" t="n"/>
      <c r="G345" s="17" t="n"/>
      <c r="H345" s="13">
        <f>IFERROR(INDEX(tblTasks[SuggestedCategory],MATCH(tblTime[[#This Row],[TaskName]],tblTasks[TaskName],0)),"")</f>
        <v/>
      </c>
      <c r="I345" s="17" t="n"/>
      <c r="J345" s="13">
        <f>IF(tblTime[[#This Row],[CategoryOverwrite]]="",tblTime[[#This Row],[SuggCategory]],tblTime[[#This Row],[CategoryOverwrite]])</f>
        <v/>
      </c>
      <c r="K345" s="17" t="n"/>
      <c r="L345" s="17" t="n"/>
      <c r="M345" s="13">
        <f>IF(COUNTA(tblTime[[#This Row],[TaskName]:[Entity]],tblTime[[#This Row],[FinalCategory]:[Hours]])=4,"FILLED","OPEN")</f>
        <v/>
      </c>
      <c r="N345" s="13">
        <f>IF(SUMIFS(tblTime[Hours],tblTime[Date],tblTime[[#This Row],[Date]]) &gt; 20, "⚠ Over 20 hours!", "")</f>
        <v/>
      </c>
    </row>
    <row r="346" hidden="1">
      <c r="B346" s="14">
        <f>7+B246</f>
        <v/>
      </c>
      <c r="C346" s="15">
        <f>C326</f>
        <v/>
      </c>
      <c r="D346" s="13">
        <f>$G$2</f>
        <v/>
      </c>
      <c r="E346" s="13">
        <f>IFERROR(_xlfn.XLOOKUP(D346,tblEmployees[EmployeeName],tblEmployees[HomeDepartment],""),"")</f>
        <v/>
      </c>
      <c r="F346" s="17" t="n"/>
      <c r="G346" s="17" t="n"/>
      <c r="H346" s="13">
        <f>IFERROR(INDEX(tblTasks[SuggestedCategory],MATCH(tblTime[[#This Row],[TaskName]],tblTasks[TaskName],0)),"")</f>
        <v/>
      </c>
      <c r="I346" s="17" t="n"/>
      <c r="J346" s="13">
        <f>IF(tblTime[[#This Row],[CategoryOverwrite]]="",tblTime[[#This Row],[SuggCategory]],tblTime[[#This Row],[CategoryOverwrite]])</f>
        <v/>
      </c>
      <c r="K346" s="17" t="n"/>
      <c r="L346" s="17" t="n"/>
      <c r="M346" s="13">
        <f>IF(COUNTA(tblTime[[#This Row],[TaskName]:[Entity]],tblTime[[#This Row],[FinalCategory]:[Hours]])=4,"FILLED","OPEN")</f>
        <v/>
      </c>
      <c r="N346" s="13">
        <f>IF(SUMIFS(tblTime[Hours],tblTime[Date],tblTime[[#This Row],[Date]]) &gt; 20, "⚠ Over 20 hours!", "")</f>
        <v/>
      </c>
    </row>
    <row r="347" hidden="1">
      <c r="B347" s="14">
        <f>7+B247</f>
        <v/>
      </c>
      <c r="C347" s="15">
        <f>C327</f>
        <v/>
      </c>
      <c r="D347" s="13">
        <f>$G$2</f>
        <v/>
      </c>
      <c r="E347" s="13">
        <f>IFERROR(_xlfn.XLOOKUP(D347,tblEmployees[EmployeeName],tblEmployees[HomeDepartment],""),"")</f>
        <v/>
      </c>
      <c r="F347" s="17" t="n"/>
      <c r="G347" s="17" t="n"/>
      <c r="H347" s="13">
        <f>IFERROR(INDEX(tblTasks[SuggestedCategory],MATCH(tblTime[[#This Row],[TaskName]],tblTasks[TaskName],0)),"")</f>
        <v/>
      </c>
      <c r="I347" s="17" t="n"/>
      <c r="J347" s="13">
        <f>IF(tblTime[[#This Row],[CategoryOverwrite]]="",tblTime[[#This Row],[SuggCategory]],tblTime[[#This Row],[CategoryOverwrite]])</f>
        <v/>
      </c>
      <c r="K347" s="17" t="n"/>
      <c r="L347" s="17" t="n"/>
      <c r="M347" s="13">
        <f>IF(COUNTA(tblTime[[#This Row],[TaskName]:[Entity]],tblTime[[#This Row],[FinalCategory]:[Hours]])=4,"FILLED","OPEN")</f>
        <v/>
      </c>
      <c r="N347" s="13">
        <f>IF(SUMIFS(tblTime[Hours],tblTime[Date],tblTime[[#This Row],[Date]]) &gt; 20, "⚠ Over 20 hours!", "")</f>
        <v/>
      </c>
    </row>
    <row r="348" hidden="1">
      <c r="B348" s="14">
        <f>7+B248</f>
        <v/>
      </c>
      <c r="C348" s="15">
        <f>C328</f>
        <v/>
      </c>
      <c r="D348" s="13">
        <f>$G$2</f>
        <v/>
      </c>
      <c r="E348" s="13">
        <f>IFERROR(_xlfn.XLOOKUP(D348,tblEmployees[EmployeeName],tblEmployees[HomeDepartment],""),"")</f>
        <v/>
      </c>
      <c r="F348" s="17" t="n"/>
      <c r="G348" s="17" t="n"/>
      <c r="H348" s="13">
        <f>IFERROR(INDEX(tblTasks[SuggestedCategory],MATCH(tblTime[[#This Row],[TaskName]],tblTasks[TaskName],0)),"")</f>
        <v/>
      </c>
      <c r="I348" s="17" t="n"/>
      <c r="J348" s="13">
        <f>IF(tblTime[[#This Row],[CategoryOverwrite]]="",tblTime[[#This Row],[SuggCategory]],tblTime[[#This Row],[CategoryOverwrite]])</f>
        <v/>
      </c>
      <c r="K348" s="17" t="n"/>
      <c r="L348" s="17" t="n"/>
      <c r="M348" s="13">
        <f>IF(COUNTA(tblTime[[#This Row],[TaskName]:[Entity]],tblTime[[#This Row],[FinalCategory]:[Hours]])=4,"FILLED","OPEN")</f>
        <v/>
      </c>
      <c r="N348" s="13">
        <f>IF(SUMIFS(tblTime[Hours],tblTime[Date],tblTime[[#This Row],[Date]]) &gt; 20, "⚠ Over 20 hours!", "")</f>
        <v/>
      </c>
    </row>
    <row r="349" hidden="1">
      <c r="B349" s="14">
        <f>7+B249</f>
        <v/>
      </c>
      <c r="C349" s="15">
        <f>C329</f>
        <v/>
      </c>
      <c r="D349" s="13">
        <f>$G$2</f>
        <v/>
      </c>
      <c r="E349" s="13">
        <f>IFERROR(_xlfn.XLOOKUP(D349,tblEmployees[EmployeeName],tblEmployees[HomeDepartment],""),"")</f>
        <v/>
      </c>
      <c r="F349" s="17" t="n"/>
      <c r="G349" s="17" t="n"/>
      <c r="H349" s="13">
        <f>IFERROR(INDEX(tblTasks[SuggestedCategory],MATCH(tblTime[[#This Row],[TaskName]],tblTasks[TaskName],0)),"")</f>
        <v/>
      </c>
      <c r="I349" s="17" t="n"/>
      <c r="J349" s="13">
        <f>IF(tblTime[[#This Row],[CategoryOverwrite]]="",tblTime[[#This Row],[SuggCategory]],tblTime[[#This Row],[CategoryOverwrite]])</f>
        <v/>
      </c>
      <c r="K349" s="17" t="n"/>
      <c r="L349" s="17" t="n"/>
      <c r="M349" s="13">
        <f>IF(COUNTA(tblTime[[#This Row],[TaskName]:[Entity]],tblTime[[#This Row],[FinalCategory]:[Hours]])=4,"FILLED","OPEN")</f>
        <v/>
      </c>
      <c r="N349" s="13">
        <f>IF(SUMIFS(tblTime[Hours],tblTime[Date],tblTime[[#This Row],[Date]]) &gt; 20, "⚠ Over 20 hours!", "")</f>
        <v/>
      </c>
    </row>
    <row r="350" hidden="1">
      <c r="B350" s="14">
        <f>7+B250</f>
        <v/>
      </c>
      <c r="C350" s="15">
        <f>C330</f>
        <v/>
      </c>
      <c r="D350" s="13">
        <f>$G$2</f>
        <v/>
      </c>
      <c r="E350" s="13">
        <f>IFERROR(_xlfn.XLOOKUP(D350,tblEmployees[EmployeeName],tblEmployees[HomeDepartment],""),"")</f>
        <v/>
      </c>
      <c r="F350" s="17" t="n"/>
      <c r="G350" s="17" t="n"/>
      <c r="H350" s="13">
        <f>IFERROR(INDEX(tblTasks[SuggestedCategory],MATCH(tblTime[[#This Row],[TaskName]],tblTasks[TaskName],0)),"")</f>
        <v/>
      </c>
      <c r="I350" s="17" t="n"/>
      <c r="J350" s="13">
        <f>IF(tblTime[[#This Row],[CategoryOverwrite]]="",tblTime[[#This Row],[SuggCategory]],tblTime[[#This Row],[CategoryOverwrite]])</f>
        <v/>
      </c>
      <c r="K350" s="17" t="n"/>
      <c r="L350" s="17" t="n"/>
      <c r="M350" s="13">
        <f>IF(COUNTA(tblTime[[#This Row],[TaskName]:[Entity]],tblTime[[#This Row],[FinalCategory]:[Hours]])=4,"FILLED","OPEN")</f>
        <v/>
      </c>
      <c r="N350" s="13">
        <f>IF(SUMIFS(tblTime[Hours],tblTime[Date],tblTime[[#This Row],[Date]]) &gt; 20, "⚠ Over 20 hours!", "")</f>
        <v/>
      </c>
    </row>
    <row r="351" hidden="1">
      <c r="B351" s="14">
        <f>7+B251</f>
        <v/>
      </c>
      <c r="C351" s="15">
        <f>C331</f>
        <v/>
      </c>
      <c r="D351" s="13">
        <f>$G$2</f>
        <v/>
      </c>
      <c r="E351" s="13">
        <f>IFERROR(_xlfn.XLOOKUP(D351,tblEmployees[EmployeeName],tblEmployees[HomeDepartment],""),"")</f>
        <v/>
      </c>
      <c r="F351" s="17" t="n"/>
      <c r="G351" s="17" t="n"/>
      <c r="H351" s="13">
        <f>IFERROR(INDEX(tblTasks[SuggestedCategory],MATCH(tblTime[[#This Row],[TaskName]],tblTasks[TaskName],0)),"")</f>
        <v/>
      </c>
      <c r="I351" s="17" t="n"/>
      <c r="J351" s="13">
        <f>IF(tblTime[[#This Row],[CategoryOverwrite]]="",tblTime[[#This Row],[SuggCategory]],tblTime[[#This Row],[CategoryOverwrite]])</f>
        <v/>
      </c>
      <c r="K351" s="17" t="n"/>
      <c r="L351" s="17" t="n"/>
      <c r="M351" s="13">
        <f>IF(COUNTA(tblTime[[#This Row],[TaskName]:[Entity]],tblTime[[#This Row],[FinalCategory]:[Hours]])=4,"FILLED","OPEN")</f>
        <v/>
      </c>
      <c r="N351" s="13">
        <f>IF(SUMIFS(tblTime[Hours],tblTime[Date],tblTime[[#This Row],[Date]]) &gt; 20, "⚠ Over 20 hours!", "")</f>
        <v/>
      </c>
    </row>
    <row r="352" hidden="1">
      <c r="B352" s="14">
        <f>7+B252</f>
        <v/>
      </c>
      <c r="C352" s="15">
        <f>C332</f>
        <v/>
      </c>
      <c r="D352" s="13">
        <f>$G$2</f>
        <v/>
      </c>
      <c r="E352" s="13">
        <f>IFERROR(_xlfn.XLOOKUP(D352,tblEmployees[EmployeeName],tblEmployees[HomeDepartment],""),"")</f>
        <v/>
      </c>
      <c r="F352" s="17" t="n"/>
      <c r="G352" s="17" t="n"/>
      <c r="H352" s="13">
        <f>IFERROR(INDEX(tblTasks[SuggestedCategory],MATCH(tblTime[[#This Row],[TaskName]],tblTasks[TaskName],0)),"")</f>
        <v/>
      </c>
      <c r="I352" s="17" t="n"/>
      <c r="J352" s="13">
        <f>IF(tblTime[[#This Row],[CategoryOverwrite]]="",tblTime[[#This Row],[SuggCategory]],tblTime[[#This Row],[CategoryOverwrite]])</f>
        <v/>
      </c>
      <c r="K352" s="17" t="n"/>
      <c r="L352" s="17" t="n"/>
      <c r="M352" s="13">
        <f>IF(COUNTA(tblTime[[#This Row],[TaskName]:[Entity]],tblTime[[#This Row],[FinalCategory]:[Hours]])=4,"FILLED","OPEN")</f>
        <v/>
      </c>
      <c r="N352" s="13">
        <f>IF(SUMIFS(tblTime[Hours],tblTime[Date],tblTime[[#This Row],[Date]]) &gt; 20, "⚠ Over 20 hours!", "")</f>
        <v/>
      </c>
    </row>
    <row r="353" hidden="1">
      <c r="B353" s="14">
        <f>7+B253</f>
        <v/>
      </c>
      <c r="C353" s="15">
        <f>C333</f>
        <v/>
      </c>
      <c r="D353" s="13">
        <f>$G$2</f>
        <v/>
      </c>
      <c r="E353" s="13">
        <f>IFERROR(_xlfn.XLOOKUP(D353,tblEmployees[EmployeeName],tblEmployees[HomeDepartment],""),"")</f>
        <v/>
      </c>
      <c r="F353" s="17" t="n"/>
      <c r="G353" s="17" t="n"/>
      <c r="H353" s="13">
        <f>IFERROR(INDEX(tblTasks[SuggestedCategory],MATCH(tblTime[[#This Row],[TaskName]],tblTasks[TaskName],0)),"")</f>
        <v/>
      </c>
      <c r="I353" s="17" t="n"/>
      <c r="J353" s="13">
        <f>IF(tblTime[[#This Row],[CategoryOverwrite]]="",tblTime[[#This Row],[SuggCategory]],tblTime[[#This Row],[CategoryOverwrite]])</f>
        <v/>
      </c>
      <c r="K353" s="17" t="n"/>
      <c r="L353" s="17" t="n"/>
      <c r="M353" s="13">
        <f>IF(COUNTA(tblTime[[#This Row],[TaskName]:[Entity]],tblTime[[#This Row],[FinalCategory]:[Hours]])=4,"FILLED","OPEN")</f>
        <v/>
      </c>
      <c r="N353" s="13">
        <f>IF(SUMIFS(tblTime[Hours],tblTime[Date],tblTime[[#This Row],[Date]]) &gt; 20, "⚠ Over 20 hours!", "")</f>
        <v/>
      </c>
    </row>
    <row r="354" hidden="1">
      <c r="B354" s="14">
        <f>7+B254</f>
        <v/>
      </c>
      <c r="C354" s="15">
        <f>C334</f>
        <v/>
      </c>
      <c r="D354" s="13">
        <f>$G$2</f>
        <v/>
      </c>
      <c r="E354" s="13">
        <f>IFERROR(_xlfn.XLOOKUP(D354,tblEmployees[EmployeeName],tblEmployees[HomeDepartment],""),"")</f>
        <v/>
      </c>
      <c r="F354" s="17" t="n"/>
      <c r="G354" s="17" t="n"/>
      <c r="H354" s="13">
        <f>IFERROR(INDEX(tblTasks[SuggestedCategory],MATCH(tblTime[[#This Row],[TaskName]],tblTasks[TaskName],0)),"")</f>
        <v/>
      </c>
      <c r="I354" s="17" t="n"/>
      <c r="J354" s="13">
        <f>IF(tblTime[[#This Row],[CategoryOverwrite]]="",tblTime[[#This Row],[SuggCategory]],tblTime[[#This Row],[CategoryOverwrite]])</f>
        <v/>
      </c>
      <c r="K354" s="17" t="n"/>
      <c r="L354" s="17" t="n"/>
      <c r="M354" s="13">
        <f>IF(COUNTA(tblTime[[#This Row],[TaskName]:[Entity]],tblTime[[#This Row],[FinalCategory]:[Hours]])=4,"FILLED","OPEN")</f>
        <v/>
      </c>
      <c r="N354" s="13">
        <f>IF(SUMIFS(tblTime[Hours],tblTime[Date],tblTime[[#This Row],[Date]]) &gt; 20, "⚠ Over 20 hours!", "")</f>
        <v/>
      </c>
    </row>
    <row r="355" hidden="1">
      <c r="B355" s="14">
        <f>7+B255</f>
        <v/>
      </c>
      <c r="C355" s="15">
        <f>C335</f>
        <v/>
      </c>
      <c r="D355" s="13">
        <f>$G$2</f>
        <v/>
      </c>
      <c r="E355" s="13">
        <f>IFERROR(_xlfn.XLOOKUP(D355,tblEmployees[EmployeeName],tblEmployees[HomeDepartment],""),"")</f>
        <v/>
      </c>
      <c r="F355" s="17" t="n"/>
      <c r="G355" s="17" t="n"/>
      <c r="H355" s="13">
        <f>IFERROR(INDEX(tblTasks[SuggestedCategory],MATCH(tblTime[[#This Row],[TaskName]],tblTasks[TaskName],0)),"")</f>
        <v/>
      </c>
      <c r="I355" s="17" t="n"/>
      <c r="J355" s="13">
        <f>IF(tblTime[[#This Row],[CategoryOverwrite]]="",tblTime[[#This Row],[SuggCategory]],tblTime[[#This Row],[CategoryOverwrite]])</f>
        <v/>
      </c>
      <c r="K355" s="17" t="n"/>
      <c r="L355" s="17" t="n"/>
      <c r="M355" s="13">
        <f>IF(COUNTA(tblTime[[#This Row],[TaskName]:[Entity]],tblTime[[#This Row],[FinalCategory]:[Hours]])=4,"FILLED","OPEN")</f>
        <v/>
      </c>
      <c r="N355" s="13">
        <f>IF(SUMIFS(tblTime[Hours],tblTime[Date],tblTime[[#This Row],[Date]]) &gt; 20, "⚠ Over 20 hours!", "")</f>
        <v/>
      </c>
    </row>
    <row r="356" hidden="1">
      <c r="B356" s="14">
        <f>7+B256</f>
        <v/>
      </c>
      <c r="C356" s="15">
        <f>C336</f>
        <v/>
      </c>
      <c r="D356" s="13">
        <f>$G$2</f>
        <v/>
      </c>
      <c r="E356" s="13">
        <f>IFERROR(_xlfn.XLOOKUP(D356,tblEmployees[EmployeeName],tblEmployees[HomeDepartment],""),"")</f>
        <v/>
      </c>
      <c r="F356" s="17" t="n"/>
      <c r="G356" s="17" t="n"/>
      <c r="H356" s="13">
        <f>IFERROR(INDEX(tblTasks[SuggestedCategory],MATCH(tblTime[[#This Row],[TaskName]],tblTasks[TaskName],0)),"")</f>
        <v/>
      </c>
      <c r="I356" s="17" t="n"/>
      <c r="J356" s="13">
        <f>IF(tblTime[[#This Row],[CategoryOverwrite]]="",tblTime[[#This Row],[SuggCategory]],tblTime[[#This Row],[CategoryOverwrite]])</f>
        <v/>
      </c>
      <c r="K356" s="17" t="n"/>
      <c r="L356" s="17" t="n"/>
      <c r="M356" s="13">
        <f>IF(COUNTA(tblTime[[#This Row],[TaskName]:[Entity]],tblTime[[#This Row],[FinalCategory]:[Hours]])=4,"FILLED","OPEN")</f>
        <v/>
      </c>
      <c r="N356" s="13">
        <f>IF(SUMIFS(tblTime[Hours],tblTime[Date],tblTime[[#This Row],[Date]]) &gt; 20, "⚠ Over 20 hours!", "")</f>
        <v/>
      </c>
    </row>
    <row r="357" hidden="1">
      <c r="B357" s="14">
        <f>7+B257</f>
        <v/>
      </c>
      <c r="C357" s="15">
        <f>C337</f>
        <v/>
      </c>
      <c r="D357" s="13">
        <f>$G$2</f>
        <v/>
      </c>
      <c r="E357" s="13">
        <f>IFERROR(_xlfn.XLOOKUP(D357,tblEmployees[EmployeeName],tblEmployees[HomeDepartment],""),"")</f>
        <v/>
      </c>
      <c r="F357" s="17" t="n"/>
      <c r="G357" s="17" t="n"/>
      <c r="H357" s="13">
        <f>IFERROR(INDEX(tblTasks[SuggestedCategory],MATCH(tblTime[[#This Row],[TaskName]],tblTasks[TaskName],0)),"")</f>
        <v/>
      </c>
      <c r="I357" s="17" t="n"/>
      <c r="J357" s="13">
        <f>IF(tblTime[[#This Row],[CategoryOverwrite]]="",tblTime[[#This Row],[SuggCategory]],tblTime[[#This Row],[CategoryOverwrite]])</f>
        <v/>
      </c>
      <c r="K357" s="17" t="n"/>
      <c r="L357" s="17" t="n"/>
      <c r="M357" s="13">
        <f>IF(COUNTA(tblTime[[#This Row],[TaskName]:[Entity]],tblTime[[#This Row],[FinalCategory]:[Hours]])=4,"FILLED","OPEN")</f>
        <v/>
      </c>
      <c r="N357" s="13">
        <f>IF(SUMIFS(tblTime[Hours],tblTime[Date],tblTime[[#This Row],[Date]]) &gt; 20, "⚠ Over 20 hours!", "")</f>
        <v/>
      </c>
    </row>
    <row r="358" hidden="1">
      <c r="B358" s="14">
        <f>7+B258</f>
        <v/>
      </c>
      <c r="C358" s="15">
        <f>C338</f>
        <v/>
      </c>
      <c r="D358" s="13">
        <f>$G$2</f>
        <v/>
      </c>
      <c r="E358" s="13">
        <f>IFERROR(_xlfn.XLOOKUP(D358,tblEmployees[EmployeeName],tblEmployees[HomeDepartment],""),"")</f>
        <v/>
      </c>
      <c r="F358" s="17" t="n"/>
      <c r="G358" s="17" t="n"/>
      <c r="H358" s="13">
        <f>IFERROR(INDEX(tblTasks[SuggestedCategory],MATCH(tblTime[[#This Row],[TaskName]],tblTasks[TaskName],0)),"")</f>
        <v/>
      </c>
      <c r="I358" s="17" t="n"/>
      <c r="J358" s="13">
        <f>IF(tblTime[[#This Row],[CategoryOverwrite]]="",tblTime[[#This Row],[SuggCategory]],tblTime[[#This Row],[CategoryOverwrite]])</f>
        <v/>
      </c>
      <c r="K358" s="17" t="n"/>
      <c r="L358" s="17" t="n"/>
      <c r="M358" s="13">
        <f>IF(COUNTA(tblTime[[#This Row],[TaskName]:[Entity]],tblTime[[#This Row],[FinalCategory]:[Hours]])=4,"FILLED","OPEN")</f>
        <v/>
      </c>
      <c r="N358" s="13">
        <f>IF(SUMIFS(tblTime[Hours],tblTime[Date],tblTime[[#This Row],[Date]]) &gt; 20, "⚠ Over 20 hours!", "")</f>
        <v/>
      </c>
    </row>
    <row r="359" hidden="1">
      <c r="B359" s="14">
        <f>7+B259</f>
        <v/>
      </c>
      <c r="C359" s="15">
        <f>C339</f>
        <v/>
      </c>
      <c r="D359" s="13">
        <f>$G$2</f>
        <v/>
      </c>
      <c r="E359" s="13">
        <f>IFERROR(_xlfn.XLOOKUP(D359,tblEmployees[EmployeeName],tblEmployees[HomeDepartment],""),"")</f>
        <v/>
      </c>
      <c r="F359" s="17" t="n"/>
      <c r="G359" s="17" t="n"/>
      <c r="H359" s="13">
        <f>IFERROR(INDEX(tblTasks[SuggestedCategory],MATCH(tblTime[[#This Row],[TaskName]],tblTasks[TaskName],0)),"")</f>
        <v/>
      </c>
      <c r="I359" s="17" t="n"/>
      <c r="J359" s="13">
        <f>IF(tblTime[[#This Row],[CategoryOverwrite]]="",tblTime[[#This Row],[SuggCategory]],tblTime[[#This Row],[CategoryOverwrite]])</f>
        <v/>
      </c>
      <c r="K359" s="17" t="n"/>
      <c r="L359" s="17" t="n"/>
      <c r="M359" s="13">
        <f>IF(COUNTA(tblTime[[#This Row],[TaskName]:[Entity]],tblTime[[#This Row],[FinalCategory]:[Hours]])=4,"FILLED","OPEN")</f>
        <v/>
      </c>
      <c r="N359" s="13">
        <f>IF(SUMIFS(tblTime[Hours],tblTime[Date],tblTime[[#This Row],[Date]]) &gt; 20, "⚠ Over 20 hours!", "")</f>
        <v/>
      </c>
    </row>
    <row r="360" hidden="1">
      <c r="B360" s="14">
        <f>7+B260</f>
        <v/>
      </c>
      <c r="C360" s="15">
        <f>C340</f>
        <v/>
      </c>
      <c r="D360" s="13">
        <f>$G$2</f>
        <v/>
      </c>
      <c r="E360" s="13">
        <f>IFERROR(_xlfn.XLOOKUP(D360,tblEmployees[EmployeeName],tblEmployees[HomeDepartment],""),"")</f>
        <v/>
      </c>
      <c r="F360" s="17" t="n"/>
      <c r="G360" s="17" t="n"/>
      <c r="H360" s="13">
        <f>IFERROR(INDEX(tblTasks[SuggestedCategory],MATCH(tblTime[[#This Row],[TaskName]],tblTasks[TaskName],0)),"")</f>
        <v/>
      </c>
      <c r="I360" s="17" t="n"/>
      <c r="J360" s="13">
        <f>IF(tblTime[[#This Row],[CategoryOverwrite]]="",tblTime[[#This Row],[SuggCategory]],tblTime[[#This Row],[CategoryOverwrite]])</f>
        <v/>
      </c>
      <c r="K360" s="17" t="n"/>
      <c r="L360" s="17" t="n"/>
      <c r="M360" s="13">
        <f>IF(COUNTA(tblTime[[#This Row],[TaskName]:[Entity]],tblTime[[#This Row],[FinalCategory]:[Hours]])=4,"FILLED","OPEN")</f>
        <v/>
      </c>
      <c r="N360" s="13">
        <f>IF(SUMIFS(tblTime[Hours],tblTime[Date],tblTime[[#This Row],[Date]]) &gt; 20, "⚠ Over 20 hours!", "")</f>
        <v/>
      </c>
    </row>
    <row r="361" hidden="1">
      <c r="B361" s="14">
        <f>7+B261</f>
        <v/>
      </c>
      <c r="C361" s="15">
        <f>C341</f>
        <v/>
      </c>
      <c r="D361" s="13">
        <f>$G$2</f>
        <v/>
      </c>
      <c r="E361" s="13">
        <f>IFERROR(_xlfn.XLOOKUP(D361,tblEmployees[EmployeeName],tblEmployees[HomeDepartment],""),"")</f>
        <v/>
      </c>
      <c r="F361" s="17" t="n"/>
      <c r="G361" s="17" t="n"/>
      <c r="H361" s="13">
        <f>IFERROR(INDEX(tblTasks[SuggestedCategory],MATCH(tblTime[[#This Row],[TaskName]],tblTasks[TaskName],0)),"")</f>
        <v/>
      </c>
      <c r="I361" s="17" t="n"/>
      <c r="J361" s="13">
        <f>IF(tblTime[[#This Row],[CategoryOverwrite]]="",tblTime[[#This Row],[SuggCategory]],tblTime[[#This Row],[CategoryOverwrite]])</f>
        <v/>
      </c>
      <c r="K361" s="17" t="n"/>
      <c r="L361" s="17" t="n"/>
      <c r="M361" s="13">
        <f>IF(COUNTA(tblTime[[#This Row],[TaskName]:[Entity]],tblTime[[#This Row],[FinalCategory]:[Hours]])=4,"FILLED","OPEN")</f>
        <v/>
      </c>
      <c r="N361" s="13">
        <f>IF(SUMIFS(tblTime[Hours],tblTime[Date],tblTime[[#This Row],[Date]]) &gt; 20, "⚠ Over 20 hours!", "")</f>
        <v/>
      </c>
    </row>
    <row r="362" hidden="1">
      <c r="B362" s="14">
        <f>7+B262</f>
        <v/>
      </c>
      <c r="C362" s="15">
        <f>C342</f>
        <v/>
      </c>
      <c r="D362" s="13">
        <f>$G$2</f>
        <v/>
      </c>
      <c r="E362" s="13">
        <f>IFERROR(_xlfn.XLOOKUP(D362,tblEmployees[EmployeeName],tblEmployees[HomeDepartment],""),"")</f>
        <v/>
      </c>
      <c r="F362" s="17" t="n"/>
      <c r="G362" s="17" t="n"/>
      <c r="H362" s="13">
        <f>IFERROR(INDEX(tblTasks[SuggestedCategory],MATCH(tblTime[[#This Row],[TaskName]],tblTasks[TaskName],0)),"")</f>
        <v/>
      </c>
      <c r="I362" s="17" t="n"/>
      <c r="J362" s="13">
        <f>IF(tblTime[[#This Row],[CategoryOverwrite]]="",tblTime[[#This Row],[SuggCategory]],tblTime[[#This Row],[CategoryOverwrite]])</f>
        <v/>
      </c>
      <c r="K362" s="17" t="n"/>
      <c r="L362" s="17" t="n"/>
      <c r="M362" s="13">
        <f>IF(COUNTA(tblTime[[#This Row],[TaskName]:[Entity]],tblTime[[#This Row],[FinalCategory]:[Hours]])=4,"FILLED","OPEN")</f>
        <v/>
      </c>
      <c r="N362" s="13">
        <f>IF(SUMIFS(tblTime[Hours],tblTime[Date],tblTime[[#This Row],[Date]]) &gt; 20, "⚠ Over 20 hours!", "")</f>
        <v/>
      </c>
    </row>
    <row r="363" hidden="1">
      <c r="B363" s="14">
        <f>7+B263</f>
        <v/>
      </c>
      <c r="C363" s="15">
        <f>C343</f>
        <v/>
      </c>
      <c r="D363" s="13">
        <f>$G$2</f>
        <v/>
      </c>
      <c r="E363" s="13">
        <f>IFERROR(_xlfn.XLOOKUP(D363,tblEmployees[EmployeeName],tblEmployees[HomeDepartment],""),"")</f>
        <v/>
      </c>
      <c r="F363" s="17" t="n"/>
      <c r="G363" s="17" t="n"/>
      <c r="H363" s="13">
        <f>IFERROR(INDEX(tblTasks[SuggestedCategory],MATCH(tblTime[[#This Row],[TaskName]],tblTasks[TaskName],0)),"")</f>
        <v/>
      </c>
      <c r="I363" s="17" t="n"/>
      <c r="J363" s="13">
        <f>IF(tblTime[[#This Row],[CategoryOverwrite]]="",tblTime[[#This Row],[SuggCategory]],tblTime[[#This Row],[CategoryOverwrite]])</f>
        <v/>
      </c>
      <c r="K363" s="17" t="n"/>
      <c r="L363" s="17" t="n"/>
      <c r="M363" s="13">
        <f>IF(COUNTA(tblTime[[#This Row],[TaskName]:[Entity]],tblTime[[#This Row],[FinalCategory]:[Hours]])=4,"FILLED","OPEN")</f>
        <v/>
      </c>
      <c r="N363" s="13">
        <f>IF(SUMIFS(tblTime[Hours],tblTime[Date],tblTime[[#This Row],[Date]]) &gt; 20, "⚠ Over 20 hours!", "")</f>
        <v/>
      </c>
    </row>
    <row r="364" hidden="1">
      <c r="B364" s="14">
        <f>7+B264</f>
        <v/>
      </c>
      <c r="C364" s="15">
        <f>C344</f>
        <v/>
      </c>
      <c r="D364" s="13">
        <f>$G$2</f>
        <v/>
      </c>
      <c r="E364" s="13">
        <f>IFERROR(_xlfn.XLOOKUP(D364,tblEmployees[EmployeeName],tblEmployees[HomeDepartment],""),"")</f>
        <v/>
      </c>
      <c r="F364" s="17" t="n"/>
      <c r="G364" s="17" t="n"/>
      <c r="H364" s="13">
        <f>IFERROR(INDEX(tblTasks[SuggestedCategory],MATCH(tblTime[[#This Row],[TaskName]],tblTasks[TaskName],0)),"")</f>
        <v/>
      </c>
      <c r="I364" s="17" t="n"/>
      <c r="J364" s="13">
        <f>IF(tblTime[[#This Row],[CategoryOverwrite]]="",tblTime[[#This Row],[SuggCategory]],tblTime[[#This Row],[CategoryOverwrite]])</f>
        <v/>
      </c>
      <c r="K364" s="17" t="n"/>
      <c r="L364" s="17" t="n"/>
      <c r="M364" s="13">
        <f>IF(COUNTA(tblTime[[#This Row],[TaskName]:[Entity]],tblTime[[#This Row],[FinalCategory]:[Hours]])=4,"FILLED","OPEN")</f>
        <v/>
      </c>
      <c r="N364" s="13">
        <f>IF(SUMIFS(tblTime[Hours],tblTime[Date],tblTime[[#This Row],[Date]]) &gt; 20, "⚠ Over 20 hours!", "")</f>
        <v/>
      </c>
    </row>
    <row r="365" hidden="1">
      <c r="B365" s="14">
        <f>7+B265</f>
        <v/>
      </c>
      <c r="C365" s="15">
        <f>C345</f>
        <v/>
      </c>
      <c r="D365" s="13">
        <f>$G$2</f>
        <v/>
      </c>
      <c r="E365" s="13">
        <f>IFERROR(_xlfn.XLOOKUP(D365,tblEmployees[EmployeeName],tblEmployees[HomeDepartment],""),"")</f>
        <v/>
      </c>
      <c r="F365" s="17" t="n"/>
      <c r="G365" s="17" t="n"/>
      <c r="H365" s="13">
        <f>IFERROR(INDEX(tblTasks[SuggestedCategory],MATCH(tblTime[[#This Row],[TaskName]],tblTasks[TaskName],0)),"")</f>
        <v/>
      </c>
      <c r="I365" s="17" t="n"/>
      <c r="J365" s="13">
        <f>IF(tblTime[[#This Row],[CategoryOverwrite]]="",tblTime[[#This Row],[SuggCategory]],tblTime[[#This Row],[CategoryOverwrite]])</f>
        <v/>
      </c>
      <c r="K365" s="17" t="n"/>
      <c r="L365" s="17" t="n"/>
      <c r="M365" s="13">
        <f>IF(COUNTA(tblTime[[#This Row],[TaskName]:[Entity]],tblTime[[#This Row],[FinalCategory]:[Hours]])=4,"FILLED","OPEN")</f>
        <v/>
      </c>
      <c r="N365" s="13">
        <f>IF(SUMIFS(tblTime[Hours],tblTime[Date],tblTime[[#This Row],[Date]]) &gt; 20, "⚠ Over 20 hours!", "")</f>
        <v/>
      </c>
    </row>
    <row r="366" hidden="1">
      <c r="B366" s="14">
        <f>7+B266</f>
        <v/>
      </c>
      <c r="C366" s="15">
        <f>C346</f>
        <v/>
      </c>
      <c r="D366" s="13">
        <f>$G$2</f>
        <v/>
      </c>
      <c r="E366" s="13">
        <f>IFERROR(_xlfn.XLOOKUP(D366,tblEmployees[EmployeeName],tblEmployees[HomeDepartment],""),"")</f>
        <v/>
      </c>
      <c r="F366" s="17" t="n"/>
      <c r="G366" s="17" t="n"/>
      <c r="H366" s="13">
        <f>IFERROR(INDEX(tblTasks[SuggestedCategory],MATCH(tblTime[[#This Row],[TaskName]],tblTasks[TaskName],0)),"")</f>
        <v/>
      </c>
      <c r="I366" s="17" t="n"/>
      <c r="J366" s="13">
        <f>IF(tblTime[[#This Row],[CategoryOverwrite]]="",tblTime[[#This Row],[SuggCategory]],tblTime[[#This Row],[CategoryOverwrite]])</f>
        <v/>
      </c>
      <c r="K366" s="17" t="n"/>
      <c r="L366" s="17" t="n"/>
      <c r="M366" s="13">
        <f>IF(COUNTA(tblTime[[#This Row],[TaskName]:[Entity]],tblTime[[#This Row],[FinalCategory]:[Hours]])=4,"FILLED","OPEN")</f>
        <v/>
      </c>
      <c r="N366" s="13">
        <f>IF(SUMIFS(tblTime[Hours],tblTime[Date],tblTime[[#This Row],[Date]]) &gt; 20, "⚠ Over 20 hours!", "")</f>
        <v/>
      </c>
    </row>
    <row r="367" hidden="1">
      <c r="B367" s="14">
        <f>7+B267</f>
        <v/>
      </c>
      <c r="C367" s="15">
        <f>C347</f>
        <v/>
      </c>
      <c r="D367" s="13">
        <f>$G$2</f>
        <v/>
      </c>
      <c r="E367" s="13">
        <f>IFERROR(_xlfn.XLOOKUP(D367,tblEmployees[EmployeeName],tblEmployees[HomeDepartment],""),"")</f>
        <v/>
      </c>
      <c r="F367" s="17" t="n"/>
      <c r="G367" s="17" t="n"/>
      <c r="H367" s="13">
        <f>IFERROR(INDEX(tblTasks[SuggestedCategory],MATCH(tblTime[[#This Row],[TaskName]],tblTasks[TaskName],0)),"")</f>
        <v/>
      </c>
      <c r="I367" s="17" t="n"/>
      <c r="J367" s="13">
        <f>IF(tblTime[[#This Row],[CategoryOverwrite]]="",tblTime[[#This Row],[SuggCategory]],tblTime[[#This Row],[CategoryOverwrite]])</f>
        <v/>
      </c>
      <c r="K367" s="17" t="n"/>
      <c r="L367" s="17" t="n"/>
      <c r="M367" s="13">
        <f>IF(COUNTA(tblTime[[#This Row],[TaskName]:[Entity]],tblTime[[#This Row],[FinalCategory]:[Hours]])=4,"FILLED","OPEN")</f>
        <v/>
      </c>
      <c r="N367" s="13">
        <f>IF(SUMIFS(tblTime[Hours],tblTime[Date],tblTime[[#This Row],[Date]]) &gt; 20, "⚠ Over 20 hours!", "")</f>
        <v/>
      </c>
    </row>
    <row r="368" hidden="1">
      <c r="B368" s="14">
        <f>7+B268</f>
        <v/>
      </c>
      <c r="C368" s="15">
        <f>C348</f>
        <v/>
      </c>
      <c r="D368" s="13">
        <f>$G$2</f>
        <v/>
      </c>
      <c r="E368" s="13">
        <f>IFERROR(_xlfn.XLOOKUP(D368,tblEmployees[EmployeeName],tblEmployees[HomeDepartment],""),"")</f>
        <v/>
      </c>
      <c r="F368" s="17" t="n"/>
      <c r="G368" s="17" t="n"/>
      <c r="H368" s="13">
        <f>IFERROR(INDEX(tblTasks[SuggestedCategory],MATCH(tblTime[[#This Row],[TaskName]],tblTasks[TaskName],0)),"")</f>
        <v/>
      </c>
      <c r="I368" s="17" t="n"/>
      <c r="J368" s="13">
        <f>IF(tblTime[[#This Row],[CategoryOverwrite]]="",tblTime[[#This Row],[SuggCategory]],tblTime[[#This Row],[CategoryOverwrite]])</f>
        <v/>
      </c>
      <c r="K368" s="17" t="n"/>
      <c r="L368" s="17" t="n"/>
      <c r="M368" s="13">
        <f>IF(COUNTA(tblTime[[#This Row],[TaskName]:[Entity]],tblTime[[#This Row],[FinalCategory]:[Hours]])=4,"FILLED","OPEN")</f>
        <v/>
      </c>
      <c r="N368" s="13">
        <f>IF(SUMIFS(tblTime[Hours],tblTime[Date],tblTime[[#This Row],[Date]]) &gt; 20, "⚠ Over 20 hours!", "")</f>
        <v/>
      </c>
    </row>
    <row r="369" hidden="1">
      <c r="B369" s="14">
        <f>7+B269</f>
        <v/>
      </c>
      <c r="C369" s="15">
        <f>C349</f>
        <v/>
      </c>
      <c r="D369" s="13">
        <f>$G$2</f>
        <v/>
      </c>
      <c r="E369" s="13">
        <f>IFERROR(_xlfn.XLOOKUP(D369,tblEmployees[EmployeeName],tblEmployees[HomeDepartment],""),"")</f>
        <v/>
      </c>
      <c r="F369" s="17" t="n"/>
      <c r="G369" s="17" t="n"/>
      <c r="H369" s="13">
        <f>IFERROR(INDEX(tblTasks[SuggestedCategory],MATCH(tblTime[[#This Row],[TaskName]],tblTasks[TaskName],0)),"")</f>
        <v/>
      </c>
      <c r="I369" s="17" t="n"/>
      <c r="J369" s="13">
        <f>IF(tblTime[[#This Row],[CategoryOverwrite]]="",tblTime[[#This Row],[SuggCategory]],tblTime[[#This Row],[CategoryOverwrite]])</f>
        <v/>
      </c>
      <c r="K369" s="17" t="n"/>
      <c r="L369" s="17" t="n"/>
      <c r="M369" s="13">
        <f>IF(COUNTA(tblTime[[#This Row],[TaskName]:[Entity]],tblTime[[#This Row],[FinalCategory]:[Hours]])=4,"FILLED","OPEN")</f>
        <v/>
      </c>
      <c r="N369" s="13">
        <f>IF(SUMIFS(tblTime[Hours],tblTime[Date],tblTime[[#This Row],[Date]]) &gt; 20, "⚠ Over 20 hours!", "")</f>
        <v/>
      </c>
    </row>
    <row r="370" hidden="1">
      <c r="B370" s="14">
        <f>7+B270</f>
        <v/>
      </c>
      <c r="C370" s="15">
        <f>C350</f>
        <v/>
      </c>
      <c r="D370" s="13">
        <f>$G$2</f>
        <v/>
      </c>
      <c r="E370" s="13">
        <f>IFERROR(_xlfn.XLOOKUP(D370,tblEmployees[EmployeeName],tblEmployees[HomeDepartment],""),"")</f>
        <v/>
      </c>
      <c r="F370" s="17" t="n"/>
      <c r="G370" s="17" t="n"/>
      <c r="H370" s="13">
        <f>IFERROR(INDEX(tblTasks[SuggestedCategory],MATCH(tblTime[[#This Row],[TaskName]],tblTasks[TaskName],0)),"")</f>
        <v/>
      </c>
      <c r="I370" s="17" t="n"/>
      <c r="J370" s="13">
        <f>IF(tblTime[[#This Row],[CategoryOverwrite]]="",tblTime[[#This Row],[SuggCategory]],tblTime[[#This Row],[CategoryOverwrite]])</f>
        <v/>
      </c>
      <c r="K370" s="17" t="n"/>
      <c r="L370" s="17" t="n"/>
      <c r="M370" s="13">
        <f>IF(COUNTA(tblTime[[#This Row],[TaskName]:[Entity]],tblTime[[#This Row],[FinalCategory]:[Hours]])=4,"FILLED","OPEN")</f>
        <v/>
      </c>
      <c r="N370" s="13">
        <f>IF(SUMIFS(tblTime[Hours],tblTime[Date],tblTime[[#This Row],[Date]]) &gt; 20, "⚠ Over 20 hours!", "")</f>
        <v/>
      </c>
    </row>
    <row r="371" hidden="1">
      <c r="B371" s="14">
        <f>7+B271</f>
        <v/>
      </c>
      <c r="C371" s="15">
        <f>C351</f>
        <v/>
      </c>
      <c r="D371" s="13">
        <f>$G$2</f>
        <v/>
      </c>
      <c r="E371" s="13">
        <f>IFERROR(_xlfn.XLOOKUP(D371,tblEmployees[EmployeeName],tblEmployees[HomeDepartment],""),"")</f>
        <v/>
      </c>
      <c r="F371" s="17" t="n"/>
      <c r="G371" s="17" t="n"/>
      <c r="H371" s="13">
        <f>IFERROR(INDEX(tblTasks[SuggestedCategory],MATCH(tblTime[[#This Row],[TaskName]],tblTasks[TaskName],0)),"")</f>
        <v/>
      </c>
      <c r="I371" s="17" t="n"/>
      <c r="J371" s="13">
        <f>IF(tblTime[[#This Row],[CategoryOverwrite]]="",tblTime[[#This Row],[SuggCategory]],tblTime[[#This Row],[CategoryOverwrite]])</f>
        <v/>
      </c>
      <c r="K371" s="17" t="n"/>
      <c r="L371" s="17" t="n"/>
      <c r="M371" s="13">
        <f>IF(COUNTA(tblTime[[#This Row],[TaskName]:[Entity]],tblTime[[#This Row],[FinalCategory]:[Hours]])=4,"FILLED","OPEN")</f>
        <v/>
      </c>
      <c r="N371" s="13">
        <f>IF(SUMIFS(tblTime[Hours],tblTime[Date],tblTime[[#This Row],[Date]]) &gt; 20, "⚠ Over 20 hours!", "")</f>
        <v/>
      </c>
    </row>
    <row r="372" hidden="1">
      <c r="B372" s="14">
        <f>7+B272</f>
        <v/>
      </c>
      <c r="C372" s="15">
        <f>C352</f>
        <v/>
      </c>
      <c r="D372" s="13">
        <f>$G$2</f>
        <v/>
      </c>
      <c r="E372" s="13">
        <f>IFERROR(_xlfn.XLOOKUP(D372,tblEmployees[EmployeeName],tblEmployees[HomeDepartment],""),"")</f>
        <v/>
      </c>
      <c r="F372" s="17" t="n"/>
      <c r="G372" s="17" t="n"/>
      <c r="H372" s="13">
        <f>IFERROR(INDEX(tblTasks[SuggestedCategory],MATCH(tblTime[[#This Row],[TaskName]],tblTasks[TaskName],0)),"")</f>
        <v/>
      </c>
      <c r="I372" s="17" t="n"/>
      <c r="J372" s="13">
        <f>IF(tblTime[[#This Row],[CategoryOverwrite]]="",tblTime[[#This Row],[SuggCategory]],tblTime[[#This Row],[CategoryOverwrite]])</f>
        <v/>
      </c>
      <c r="K372" s="17" t="n"/>
      <c r="L372" s="17" t="n"/>
      <c r="M372" s="13">
        <f>IF(COUNTA(tblTime[[#This Row],[TaskName]:[Entity]],tblTime[[#This Row],[FinalCategory]:[Hours]])=4,"FILLED","OPEN")</f>
        <v/>
      </c>
      <c r="N372" s="13">
        <f>IF(SUMIFS(tblTime[Hours],tblTime[Date],tblTime[[#This Row],[Date]]) &gt; 20, "⚠ Over 20 hours!", "")</f>
        <v/>
      </c>
    </row>
    <row r="373" hidden="1">
      <c r="B373" s="14">
        <f>7+B273</f>
        <v/>
      </c>
      <c r="C373" s="15">
        <f>C353</f>
        <v/>
      </c>
      <c r="D373" s="13">
        <f>$G$2</f>
        <v/>
      </c>
      <c r="E373" s="13">
        <f>IFERROR(_xlfn.XLOOKUP(D373,tblEmployees[EmployeeName],tblEmployees[HomeDepartment],""),"")</f>
        <v/>
      </c>
      <c r="F373" s="17" t="n"/>
      <c r="G373" s="17" t="n"/>
      <c r="H373" s="13">
        <f>IFERROR(INDEX(tblTasks[SuggestedCategory],MATCH(tblTime[[#This Row],[TaskName]],tblTasks[TaskName],0)),"")</f>
        <v/>
      </c>
      <c r="I373" s="17" t="n"/>
      <c r="J373" s="13">
        <f>IF(tblTime[[#This Row],[CategoryOverwrite]]="",tblTime[[#This Row],[SuggCategory]],tblTime[[#This Row],[CategoryOverwrite]])</f>
        <v/>
      </c>
      <c r="K373" s="17" t="n"/>
      <c r="L373" s="17" t="n"/>
      <c r="M373" s="13">
        <f>IF(COUNTA(tblTime[[#This Row],[TaskName]:[Entity]],tblTime[[#This Row],[FinalCategory]:[Hours]])=4,"FILLED","OPEN")</f>
        <v/>
      </c>
      <c r="N373" s="13">
        <f>IF(SUMIFS(tblTime[Hours],tblTime[Date],tblTime[[#This Row],[Date]]) &gt; 20, "⚠ Over 20 hours!", "")</f>
        <v/>
      </c>
    </row>
    <row r="374" hidden="1">
      <c r="B374" s="14">
        <f>7+B274</f>
        <v/>
      </c>
      <c r="C374" s="15">
        <f>C354</f>
        <v/>
      </c>
      <c r="D374" s="13">
        <f>$G$2</f>
        <v/>
      </c>
      <c r="E374" s="13">
        <f>IFERROR(_xlfn.XLOOKUP(D374,tblEmployees[EmployeeName],tblEmployees[HomeDepartment],""),"")</f>
        <v/>
      </c>
      <c r="F374" s="17" t="n"/>
      <c r="G374" s="17" t="n"/>
      <c r="H374" s="13">
        <f>IFERROR(INDEX(tblTasks[SuggestedCategory],MATCH(tblTime[[#This Row],[TaskName]],tblTasks[TaskName],0)),"")</f>
        <v/>
      </c>
      <c r="I374" s="17" t="n"/>
      <c r="J374" s="13">
        <f>IF(tblTime[[#This Row],[CategoryOverwrite]]="",tblTime[[#This Row],[SuggCategory]],tblTime[[#This Row],[CategoryOverwrite]])</f>
        <v/>
      </c>
      <c r="K374" s="17" t="n"/>
      <c r="L374" s="17" t="n"/>
      <c r="M374" s="13">
        <f>IF(COUNTA(tblTime[[#This Row],[TaskName]:[Entity]],tblTime[[#This Row],[FinalCategory]:[Hours]])=4,"FILLED","OPEN")</f>
        <v/>
      </c>
      <c r="N374" s="13">
        <f>IF(SUMIFS(tblTime[Hours],tblTime[Date],tblTime[[#This Row],[Date]]) &gt; 20, "⚠ Over 20 hours!", "")</f>
        <v/>
      </c>
    </row>
    <row r="375" hidden="1">
      <c r="B375" s="14">
        <f>7+B275</f>
        <v/>
      </c>
      <c r="C375" s="15">
        <f>C355</f>
        <v/>
      </c>
      <c r="D375" s="13">
        <f>$G$2</f>
        <v/>
      </c>
      <c r="E375" s="13">
        <f>IFERROR(_xlfn.XLOOKUP(D375,tblEmployees[EmployeeName],tblEmployees[HomeDepartment],""),"")</f>
        <v/>
      </c>
      <c r="F375" s="17" t="n"/>
      <c r="G375" s="17" t="n"/>
      <c r="H375" s="13">
        <f>IFERROR(INDEX(tblTasks[SuggestedCategory],MATCH(tblTime[[#This Row],[TaskName]],tblTasks[TaskName],0)),"")</f>
        <v/>
      </c>
      <c r="I375" s="17" t="n"/>
      <c r="J375" s="13">
        <f>IF(tblTime[[#This Row],[CategoryOverwrite]]="",tblTime[[#This Row],[SuggCategory]],tblTime[[#This Row],[CategoryOverwrite]])</f>
        <v/>
      </c>
      <c r="K375" s="17" t="n"/>
      <c r="L375" s="17" t="n"/>
      <c r="M375" s="13">
        <f>IF(COUNTA(tblTime[[#This Row],[TaskName]:[Entity]],tblTime[[#This Row],[FinalCategory]:[Hours]])=4,"FILLED","OPEN")</f>
        <v/>
      </c>
      <c r="N375" s="13">
        <f>IF(SUMIFS(tblTime[Hours],tblTime[Date],tblTime[[#This Row],[Date]]) &gt; 20, "⚠ Over 20 hours!", "")</f>
        <v/>
      </c>
    </row>
    <row r="376" hidden="1">
      <c r="B376" s="14">
        <f>7+B276</f>
        <v/>
      </c>
      <c r="C376" s="15">
        <f>C356</f>
        <v/>
      </c>
      <c r="D376" s="13">
        <f>$G$2</f>
        <v/>
      </c>
      <c r="E376" s="13">
        <f>IFERROR(_xlfn.XLOOKUP(D376,tblEmployees[EmployeeName],tblEmployees[HomeDepartment],""),"")</f>
        <v/>
      </c>
      <c r="F376" s="17" t="n"/>
      <c r="G376" s="17" t="n"/>
      <c r="H376" s="13">
        <f>IFERROR(INDEX(tblTasks[SuggestedCategory],MATCH(tblTime[[#This Row],[TaskName]],tblTasks[TaskName],0)),"")</f>
        <v/>
      </c>
      <c r="I376" s="17" t="n"/>
      <c r="J376" s="13">
        <f>IF(tblTime[[#This Row],[CategoryOverwrite]]="",tblTime[[#This Row],[SuggCategory]],tblTime[[#This Row],[CategoryOverwrite]])</f>
        <v/>
      </c>
      <c r="K376" s="17" t="n"/>
      <c r="L376" s="17" t="n"/>
      <c r="M376" s="13">
        <f>IF(COUNTA(tblTime[[#This Row],[TaskName]:[Entity]],tblTime[[#This Row],[FinalCategory]:[Hours]])=4,"FILLED","OPEN")</f>
        <v/>
      </c>
      <c r="N376" s="13">
        <f>IF(SUMIFS(tblTime[Hours],tblTime[Date],tblTime[[#This Row],[Date]]) &gt; 20, "⚠ Over 20 hours!", "")</f>
        <v/>
      </c>
    </row>
    <row r="377" hidden="1">
      <c r="B377" s="14">
        <f>7+B277</f>
        <v/>
      </c>
      <c r="C377" s="15">
        <f>C357</f>
        <v/>
      </c>
      <c r="D377" s="13">
        <f>$G$2</f>
        <v/>
      </c>
      <c r="E377" s="13">
        <f>IFERROR(_xlfn.XLOOKUP(D377,tblEmployees[EmployeeName],tblEmployees[HomeDepartment],""),"")</f>
        <v/>
      </c>
      <c r="F377" s="17" t="n"/>
      <c r="G377" s="17" t="n"/>
      <c r="H377" s="13">
        <f>IFERROR(INDEX(tblTasks[SuggestedCategory],MATCH(tblTime[[#This Row],[TaskName]],tblTasks[TaskName],0)),"")</f>
        <v/>
      </c>
      <c r="I377" s="17" t="n"/>
      <c r="J377" s="13">
        <f>IF(tblTime[[#This Row],[CategoryOverwrite]]="",tblTime[[#This Row],[SuggCategory]],tblTime[[#This Row],[CategoryOverwrite]])</f>
        <v/>
      </c>
      <c r="K377" s="17" t="n"/>
      <c r="L377" s="17" t="n"/>
      <c r="M377" s="13">
        <f>IF(COUNTA(tblTime[[#This Row],[TaskName]:[Entity]],tblTime[[#This Row],[FinalCategory]:[Hours]])=4,"FILLED","OPEN")</f>
        <v/>
      </c>
      <c r="N377" s="13">
        <f>IF(SUMIFS(tblTime[Hours],tblTime[Date],tblTime[[#This Row],[Date]]) &gt; 20, "⚠ Over 20 hours!", "")</f>
        <v/>
      </c>
    </row>
    <row r="378" hidden="1">
      <c r="B378" s="14">
        <f>7+B278</f>
        <v/>
      </c>
      <c r="C378" s="15">
        <f>C358</f>
        <v/>
      </c>
      <c r="D378" s="13">
        <f>$G$2</f>
        <v/>
      </c>
      <c r="E378" s="13">
        <f>IFERROR(_xlfn.XLOOKUP(D378,tblEmployees[EmployeeName],tblEmployees[HomeDepartment],""),"")</f>
        <v/>
      </c>
      <c r="F378" s="17" t="n"/>
      <c r="G378" s="17" t="n"/>
      <c r="H378" s="13">
        <f>IFERROR(INDEX(tblTasks[SuggestedCategory],MATCH(tblTime[[#This Row],[TaskName]],tblTasks[TaskName],0)),"")</f>
        <v/>
      </c>
      <c r="I378" s="17" t="n"/>
      <c r="J378" s="13">
        <f>IF(tblTime[[#This Row],[CategoryOverwrite]]="",tblTime[[#This Row],[SuggCategory]],tblTime[[#This Row],[CategoryOverwrite]])</f>
        <v/>
      </c>
      <c r="K378" s="17" t="n"/>
      <c r="L378" s="17" t="n"/>
      <c r="M378" s="13">
        <f>IF(COUNTA(tblTime[[#This Row],[TaskName]:[Entity]],tblTime[[#This Row],[FinalCategory]:[Hours]])=4,"FILLED","OPEN")</f>
        <v/>
      </c>
      <c r="N378" s="13">
        <f>IF(SUMIFS(tblTime[Hours],tblTime[Date],tblTime[[#This Row],[Date]]) &gt; 20, "⚠ Over 20 hours!", "")</f>
        <v/>
      </c>
    </row>
    <row r="379" hidden="1">
      <c r="B379" s="14">
        <f>7+B279</f>
        <v/>
      </c>
      <c r="C379" s="15">
        <f>C359</f>
        <v/>
      </c>
      <c r="D379" s="13">
        <f>$G$2</f>
        <v/>
      </c>
      <c r="E379" s="13">
        <f>IFERROR(_xlfn.XLOOKUP(D379,tblEmployees[EmployeeName],tblEmployees[HomeDepartment],""),"")</f>
        <v/>
      </c>
      <c r="F379" s="17" t="n"/>
      <c r="G379" s="17" t="n"/>
      <c r="H379" s="13">
        <f>IFERROR(INDEX(tblTasks[SuggestedCategory],MATCH(tblTime[[#This Row],[TaskName]],tblTasks[TaskName],0)),"")</f>
        <v/>
      </c>
      <c r="I379" s="17" t="n"/>
      <c r="J379" s="13">
        <f>IF(tblTime[[#This Row],[CategoryOverwrite]]="",tblTime[[#This Row],[SuggCategory]],tblTime[[#This Row],[CategoryOverwrite]])</f>
        <v/>
      </c>
      <c r="K379" s="17" t="n"/>
      <c r="L379" s="17" t="n"/>
      <c r="M379" s="13">
        <f>IF(COUNTA(tblTime[[#This Row],[TaskName]:[Entity]],tblTime[[#This Row],[FinalCategory]:[Hours]])=4,"FILLED","OPEN")</f>
        <v/>
      </c>
      <c r="N379" s="13">
        <f>IF(SUMIFS(tblTime[Hours],tblTime[Date],tblTime[[#This Row],[Date]]) &gt; 20, "⚠ Over 20 hours!", "")</f>
        <v/>
      </c>
    </row>
    <row r="380" hidden="1">
      <c r="B380" s="14">
        <f>7+B280</f>
        <v/>
      </c>
      <c r="C380" s="15">
        <f>C360</f>
        <v/>
      </c>
      <c r="D380" s="13">
        <f>$G$2</f>
        <v/>
      </c>
      <c r="E380" s="13">
        <f>IFERROR(_xlfn.XLOOKUP(D380,tblEmployees[EmployeeName],tblEmployees[HomeDepartment],""),"")</f>
        <v/>
      </c>
      <c r="F380" s="17" t="n"/>
      <c r="G380" s="17" t="n"/>
      <c r="H380" s="13">
        <f>IFERROR(INDEX(tblTasks[SuggestedCategory],MATCH(tblTime[[#This Row],[TaskName]],tblTasks[TaskName],0)),"")</f>
        <v/>
      </c>
      <c r="I380" s="17" t="n"/>
      <c r="J380" s="13">
        <f>IF(tblTime[[#This Row],[CategoryOverwrite]]="",tblTime[[#This Row],[SuggCategory]],tblTime[[#This Row],[CategoryOverwrite]])</f>
        <v/>
      </c>
      <c r="K380" s="17" t="n"/>
      <c r="L380" s="17" t="n"/>
      <c r="M380" s="13">
        <f>IF(COUNTA(tblTime[[#This Row],[TaskName]:[Entity]],tblTime[[#This Row],[FinalCategory]:[Hours]])=4,"FILLED","OPEN")</f>
        <v/>
      </c>
      <c r="N380" s="13">
        <f>IF(SUMIFS(tblTime[Hours],tblTime[Date],tblTime[[#This Row],[Date]]) &gt; 20, "⚠ Over 20 hours!", "")</f>
        <v/>
      </c>
    </row>
    <row r="381" hidden="1">
      <c r="B381" s="14">
        <f>7+B281</f>
        <v/>
      </c>
      <c r="C381" s="15">
        <f>C361</f>
        <v/>
      </c>
      <c r="D381" s="13">
        <f>$G$2</f>
        <v/>
      </c>
      <c r="E381" s="13">
        <f>IFERROR(_xlfn.XLOOKUP(D381,tblEmployees[EmployeeName],tblEmployees[HomeDepartment],""),"")</f>
        <v/>
      </c>
      <c r="F381" s="17" t="n"/>
      <c r="G381" s="17" t="n"/>
      <c r="H381" s="13">
        <f>IFERROR(INDEX(tblTasks[SuggestedCategory],MATCH(tblTime[[#This Row],[TaskName]],tblTasks[TaskName],0)),"")</f>
        <v/>
      </c>
      <c r="I381" s="17" t="n"/>
      <c r="J381" s="13">
        <f>IF(tblTime[[#This Row],[CategoryOverwrite]]="",tblTime[[#This Row],[SuggCategory]],tblTime[[#This Row],[CategoryOverwrite]])</f>
        <v/>
      </c>
      <c r="K381" s="17" t="n"/>
      <c r="L381" s="17" t="n"/>
      <c r="M381" s="13">
        <f>IF(COUNTA(tblTime[[#This Row],[TaskName]:[Entity]],tblTime[[#This Row],[FinalCategory]:[Hours]])=4,"FILLED","OPEN")</f>
        <v/>
      </c>
      <c r="N381" s="13">
        <f>IF(SUMIFS(tblTime[Hours],tblTime[Date],tblTime[[#This Row],[Date]]) &gt; 20, "⚠ Over 20 hours!", "")</f>
        <v/>
      </c>
    </row>
    <row r="382" hidden="1">
      <c r="B382" s="14">
        <f>7+B282</f>
        <v/>
      </c>
      <c r="C382" s="15">
        <f>C362</f>
        <v/>
      </c>
      <c r="D382" s="13">
        <f>$G$2</f>
        <v/>
      </c>
      <c r="E382" s="13">
        <f>IFERROR(_xlfn.XLOOKUP(D382,tblEmployees[EmployeeName],tblEmployees[HomeDepartment],""),"")</f>
        <v/>
      </c>
      <c r="F382" s="17" t="n"/>
      <c r="G382" s="17" t="n"/>
      <c r="H382" s="13">
        <f>IFERROR(INDEX(tblTasks[SuggestedCategory],MATCH(tblTime[[#This Row],[TaskName]],tblTasks[TaskName],0)),"")</f>
        <v/>
      </c>
      <c r="I382" s="17" t="n"/>
      <c r="J382" s="13">
        <f>IF(tblTime[[#This Row],[CategoryOverwrite]]="",tblTime[[#This Row],[SuggCategory]],tblTime[[#This Row],[CategoryOverwrite]])</f>
        <v/>
      </c>
      <c r="K382" s="17" t="n"/>
      <c r="L382" s="17" t="n"/>
      <c r="M382" s="13">
        <f>IF(COUNTA(tblTime[[#This Row],[TaskName]:[Entity]],tblTime[[#This Row],[FinalCategory]:[Hours]])=4,"FILLED","OPEN")</f>
        <v/>
      </c>
      <c r="N382" s="13">
        <f>IF(SUMIFS(tblTime[Hours],tblTime[Date],tblTime[[#This Row],[Date]]) &gt; 20, "⚠ Over 20 hours!", "")</f>
        <v/>
      </c>
    </row>
    <row r="383" hidden="1">
      <c r="B383" s="14">
        <f>7+B283</f>
        <v/>
      </c>
      <c r="C383" s="15">
        <f>C363</f>
        <v/>
      </c>
      <c r="D383" s="13">
        <f>$G$2</f>
        <v/>
      </c>
      <c r="E383" s="13">
        <f>IFERROR(_xlfn.XLOOKUP(D383,tblEmployees[EmployeeName],tblEmployees[HomeDepartment],""),"")</f>
        <v/>
      </c>
      <c r="F383" s="17" t="n"/>
      <c r="G383" s="17" t="n"/>
      <c r="H383" s="13">
        <f>IFERROR(INDEX(tblTasks[SuggestedCategory],MATCH(tblTime[[#This Row],[TaskName]],tblTasks[TaskName],0)),"")</f>
        <v/>
      </c>
      <c r="I383" s="17" t="n"/>
      <c r="J383" s="13">
        <f>IF(tblTime[[#This Row],[CategoryOverwrite]]="",tblTime[[#This Row],[SuggCategory]],tblTime[[#This Row],[CategoryOverwrite]])</f>
        <v/>
      </c>
      <c r="K383" s="17" t="n"/>
      <c r="L383" s="17" t="n"/>
      <c r="M383" s="13">
        <f>IF(COUNTA(tblTime[[#This Row],[TaskName]:[Entity]],tblTime[[#This Row],[FinalCategory]:[Hours]])=4,"FILLED","OPEN")</f>
        <v/>
      </c>
      <c r="N383" s="13">
        <f>IF(SUMIFS(tblTime[Hours],tblTime[Date],tblTime[[#This Row],[Date]]) &gt; 20, "⚠ Over 20 hours!", "")</f>
        <v/>
      </c>
    </row>
    <row r="384" hidden="1">
      <c r="B384" s="14">
        <f>7+B284</f>
        <v/>
      </c>
      <c r="C384" s="15">
        <f>C364</f>
        <v/>
      </c>
      <c r="D384" s="13">
        <f>$G$2</f>
        <v/>
      </c>
      <c r="E384" s="13">
        <f>IFERROR(_xlfn.XLOOKUP(D384,tblEmployees[EmployeeName],tblEmployees[HomeDepartment],""),"")</f>
        <v/>
      </c>
      <c r="F384" s="17" t="n"/>
      <c r="G384" s="17" t="n"/>
      <c r="H384" s="13">
        <f>IFERROR(INDEX(tblTasks[SuggestedCategory],MATCH(tblTime[[#This Row],[TaskName]],tblTasks[TaskName],0)),"")</f>
        <v/>
      </c>
      <c r="I384" s="17" t="n"/>
      <c r="J384" s="13">
        <f>IF(tblTime[[#This Row],[CategoryOverwrite]]="",tblTime[[#This Row],[SuggCategory]],tblTime[[#This Row],[CategoryOverwrite]])</f>
        <v/>
      </c>
      <c r="K384" s="17" t="n"/>
      <c r="L384" s="17" t="n"/>
      <c r="M384" s="13">
        <f>IF(COUNTA(tblTime[[#This Row],[TaskName]:[Entity]],tblTime[[#This Row],[FinalCategory]:[Hours]])=4,"FILLED","OPEN")</f>
        <v/>
      </c>
      <c r="N384" s="13">
        <f>IF(SUMIFS(tblTime[Hours],tblTime[Date],tblTime[[#This Row],[Date]]) &gt; 20, "⚠ Over 20 hours!", "")</f>
        <v/>
      </c>
    </row>
    <row r="385" hidden="1">
      <c r="B385" s="14">
        <f>7+B285</f>
        <v/>
      </c>
      <c r="C385" s="15">
        <f>C365</f>
        <v/>
      </c>
      <c r="D385" s="13">
        <f>$G$2</f>
        <v/>
      </c>
      <c r="E385" s="13">
        <f>IFERROR(_xlfn.XLOOKUP(D385,tblEmployees[EmployeeName],tblEmployees[HomeDepartment],""),"")</f>
        <v/>
      </c>
      <c r="F385" s="17" t="n"/>
      <c r="G385" s="17" t="n"/>
      <c r="H385" s="13">
        <f>IFERROR(INDEX(tblTasks[SuggestedCategory],MATCH(tblTime[[#This Row],[TaskName]],tblTasks[TaskName],0)),"")</f>
        <v/>
      </c>
      <c r="I385" s="17" t="n"/>
      <c r="J385" s="13">
        <f>IF(tblTime[[#This Row],[CategoryOverwrite]]="",tblTime[[#This Row],[SuggCategory]],tblTime[[#This Row],[CategoryOverwrite]])</f>
        <v/>
      </c>
      <c r="K385" s="17" t="n"/>
      <c r="L385" s="17" t="n"/>
      <c r="M385" s="13">
        <f>IF(COUNTA(tblTime[[#This Row],[TaskName]:[Entity]],tblTime[[#This Row],[FinalCategory]:[Hours]])=4,"FILLED","OPEN")</f>
        <v/>
      </c>
      <c r="N385" s="13">
        <f>IF(SUMIFS(tblTime[Hours],tblTime[Date],tblTime[[#This Row],[Date]]) &gt; 20, "⚠ Over 20 hours!", "")</f>
        <v/>
      </c>
    </row>
    <row r="386" hidden="1">
      <c r="B386" s="14">
        <f>7+B286</f>
        <v/>
      </c>
      <c r="C386" s="15">
        <f>C366</f>
        <v/>
      </c>
      <c r="D386" s="13">
        <f>$G$2</f>
        <v/>
      </c>
      <c r="E386" s="13">
        <f>IFERROR(_xlfn.XLOOKUP(D386,tblEmployees[EmployeeName],tblEmployees[HomeDepartment],""),"")</f>
        <v/>
      </c>
      <c r="F386" s="17" t="n"/>
      <c r="G386" s="17" t="n"/>
      <c r="H386" s="13">
        <f>IFERROR(INDEX(tblTasks[SuggestedCategory],MATCH(tblTime[[#This Row],[TaskName]],tblTasks[TaskName],0)),"")</f>
        <v/>
      </c>
      <c r="I386" s="17" t="n"/>
      <c r="J386" s="13">
        <f>IF(tblTime[[#This Row],[CategoryOverwrite]]="",tblTime[[#This Row],[SuggCategory]],tblTime[[#This Row],[CategoryOverwrite]])</f>
        <v/>
      </c>
      <c r="K386" s="17" t="n"/>
      <c r="L386" s="17" t="n"/>
      <c r="M386" s="13">
        <f>IF(COUNTA(tblTime[[#This Row],[TaskName]:[Entity]],tblTime[[#This Row],[FinalCategory]:[Hours]])=4,"FILLED","OPEN")</f>
        <v/>
      </c>
      <c r="N386" s="13">
        <f>IF(SUMIFS(tblTime[Hours],tblTime[Date],tblTime[[#This Row],[Date]]) &gt; 20, "⚠ Over 20 hours!", "")</f>
        <v/>
      </c>
    </row>
    <row r="387" hidden="1">
      <c r="B387" s="14">
        <f>7+B287</f>
        <v/>
      </c>
      <c r="C387" s="15">
        <f>C367</f>
        <v/>
      </c>
      <c r="D387" s="13">
        <f>$G$2</f>
        <v/>
      </c>
      <c r="E387" s="13">
        <f>IFERROR(_xlfn.XLOOKUP(D387,tblEmployees[EmployeeName],tblEmployees[HomeDepartment],""),"")</f>
        <v/>
      </c>
      <c r="F387" s="17" t="n"/>
      <c r="G387" s="17" t="n"/>
      <c r="H387" s="13">
        <f>IFERROR(INDEX(tblTasks[SuggestedCategory],MATCH(tblTime[[#This Row],[TaskName]],tblTasks[TaskName],0)),"")</f>
        <v/>
      </c>
      <c r="I387" s="17" t="n"/>
      <c r="J387" s="13">
        <f>IF(tblTime[[#This Row],[CategoryOverwrite]]="",tblTime[[#This Row],[SuggCategory]],tblTime[[#This Row],[CategoryOverwrite]])</f>
        <v/>
      </c>
      <c r="K387" s="17" t="n"/>
      <c r="L387" s="17" t="n"/>
      <c r="M387" s="13">
        <f>IF(COUNTA(tblTime[[#This Row],[TaskName]:[Entity]],tblTime[[#This Row],[FinalCategory]:[Hours]])=4,"FILLED","OPEN")</f>
        <v/>
      </c>
      <c r="N387" s="13">
        <f>IF(SUMIFS(tblTime[Hours],tblTime[Date],tblTime[[#This Row],[Date]]) &gt; 20, "⚠ Over 20 hours!", "")</f>
        <v/>
      </c>
    </row>
    <row r="388" hidden="1">
      <c r="B388" s="14">
        <f>7+B288</f>
        <v/>
      </c>
      <c r="C388" s="15">
        <f>C368</f>
        <v/>
      </c>
      <c r="D388" s="13">
        <f>$G$2</f>
        <v/>
      </c>
      <c r="E388" s="13">
        <f>IFERROR(_xlfn.XLOOKUP(D388,tblEmployees[EmployeeName],tblEmployees[HomeDepartment],""),"")</f>
        <v/>
      </c>
      <c r="F388" s="17" t="n"/>
      <c r="G388" s="17" t="n"/>
      <c r="H388" s="13">
        <f>IFERROR(INDEX(tblTasks[SuggestedCategory],MATCH(tblTime[[#This Row],[TaskName]],tblTasks[TaskName],0)),"")</f>
        <v/>
      </c>
      <c r="I388" s="17" t="n"/>
      <c r="J388" s="13">
        <f>IF(tblTime[[#This Row],[CategoryOverwrite]]="",tblTime[[#This Row],[SuggCategory]],tblTime[[#This Row],[CategoryOverwrite]])</f>
        <v/>
      </c>
      <c r="K388" s="17" t="n"/>
      <c r="L388" s="17" t="n"/>
      <c r="M388" s="13">
        <f>IF(COUNTA(tblTime[[#This Row],[TaskName]:[Entity]],tblTime[[#This Row],[FinalCategory]:[Hours]])=4,"FILLED","OPEN")</f>
        <v/>
      </c>
      <c r="N388" s="13">
        <f>IF(SUMIFS(tblTime[Hours],tblTime[Date],tblTime[[#This Row],[Date]]) &gt; 20, "⚠ Over 20 hours!", "")</f>
        <v/>
      </c>
    </row>
    <row r="389" hidden="1">
      <c r="B389" s="14">
        <f>7+B289</f>
        <v/>
      </c>
      <c r="C389" s="15">
        <f>C369</f>
        <v/>
      </c>
      <c r="D389" s="13">
        <f>$G$2</f>
        <v/>
      </c>
      <c r="E389" s="13">
        <f>IFERROR(_xlfn.XLOOKUP(D389,tblEmployees[EmployeeName],tblEmployees[HomeDepartment],""),"")</f>
        <v/>
      </c>
      <c r="F389" s="17" t="n"/>
      <c r="G389" s="17" t="n"/>
      <c r="H389" s="13">
        <f>IFERROR(INDEX(tblTasks[SuggestedCategory],MATCH(tblTime[[#This Row],[TaskName]],tblTasks[TaskName],0)),"")</f>
        <v/>
      </c>
      <c r="I389" s="17" t="n"/>
      <c r="J389" s="13">
        <f>IF(tblTime[[#This Row],[CategoryOverwrite]]="",tblTime[[#This Row],[SuggCategory]],tblTime[[#This Row],[CategoryOverwrite]])</f>
        <v/>
      </c>
      <c r="K389" s="17" t="n"/>
      <c r="L389" s="17" t="n"/>
      <c r="M389" s="13">
        <f>IF(COUNTA(tblTime[[#This Row],[TaskName]:[Entity]],tblTime[[#This Row],[FinalCategory]:[Hours]])=4,"FILLED","OPEN")</f>
        <v/>
      </c>
      <c r="N389" s="13">
        <f>IF(SUMIFS(tblTime[Hours],tblTime[Date],tblTime[[#This Row],[Date]]) &gt; 20, "⚠ Over 20 hours!", "")</f>
        <v/>
      </c>
    </row>
    <row r="390" hidden="1">
      <c r="B390" s="14">
        <f>7+B290</f>
        <v/>
      </c>
      <c r="C390" s="15">
        <f>C370</f>
        <v/>
      </c>
      <c r="D390" s="13">
        <f>$G$2</f>
        <v/>
      </c>
      <c r="E390" s="13">
        <f>IFERROR(_xlfn.XLOOKUP(D390,tblEmployees[EmployeeName],tblEmployees[HomeDepartment],""),"")</f>
        <v/>
      </c>
      <c r="F390" s="17" t="n"/>
      <c r="G390" s="17" t="n"/>
      <c r="H390" s="13">
        <f>IFERROR(INDEX(tblTasks[SuggestedCategory],MATCH(tblTime[[#This Row],[TaskName]],tblTasks[TaskName],0)),"")</f>
        <v/>
      </c>
      <c r="I390" s="17" t="n"/>
      <c r="J390" s="13">
        <f>IF(tblTime[[#This Row],[CategoryOverwrite]]="",tblTime[[#This Row],[SuggCategory]],tblTime[[#This Row],[CategoryOverwrite]])</f>
        <v/>
      </c>
      <c r="K390" s="17" t="n"/>
      <c r="L390" s="17" t="n"/>
      <c r="M390" s="13">
        <f>IF(COUNTA(tblTime[[#This Row],[TaskName]:[Entity]],tblTime[[#This Row],[FinalCategory]:[Hours]])=4,"FILLED","OPEN")</f>
        <v/>
      </c>
      <c r="N390" s="13">
        <f>IF(SUMIFS(tblTime[Hours],tblTime[Date],tblTime[[#This Row],[Date]]) &gt; 20, "⚠ Over 20 hours!", "")</f>
        <v/>
      </c>
    </row>
    <row r="391" hidden="1">
      <c r="B391" s="14">
        <f>7+B291</f>
        <v/>
      </c>
      <c r="C391" s="15">
        <f>C371</f>
        <v/>
      </c>
      <c r="D391" s="13">
        <f>$G$2</f>
        <v/>
      </c>
      <c r="E391" s="13">
        <f>IFERROR(_xlfn.XLOOKUP(D391,tblEmployees[EmployeeName],tblEmployees[HomeDepartment],""),"")</f>
        <v/>
      </c>
      <c r="F391" s="17" t="n"/>
      <c r="G391" s="17" t="n"/>
      <c r="H391" s="13">
        <f>IFERROR(INDEX(tblTasks[SuggestedCategory],MATCH(tblTime[[#This Row],[TaskName]],tblTasks[TaskName],0)),"")</f>
        <v/>
      </c>
      <c r="I391" s="17" t="n"/>
      <c r="J391" s="13">
        <f>IF(tblTime[[#This Row],[CategoryOverwrite]]="",tblTime[[#This Row],[SuggCategory]],tblTime[[#This Row],[CategoryOverwrite]])</f>
        <v/>
      </c>
      <c r="K391" s="17" t="n"/>
      <c r="L391" s="17" t="n"/>
      <c r="M391" s="13">
        <f>IF(COUNTA(tblTime[[#This Row],[TaskName]:[Entity]],tblTime[[#This Row],[FinalCategory]:[Hours]])=4,"FILLED","OPEN")</f>
        <v/>
      </c>
      <c r="N391" s="13">
        <f>IF(SUMIFS(tblTime[Hours],tblTime[Date],tblTime[[#This Row],[Date]]) &gt; 20, "⚠ Over 20 hours!", "")</f>
        <v/>
      </c>
    </row>
    <row r="392" hidden="1">
      <c r="B392" s="14">
        <f>7+B292</f>
        <v/>
      </c>
      <c r="C392" s="15">
        <f>C372</f>
        <v/>
      </c>
      <c r="D392" s="13">
        <f>$G$2</f>
        <v/>
      </c>
      <c r="E392" s="13">
        <f>IFERROR(_xlfn.XLOOKUP(D392,tblEmployees[EmployeeName],tblEmployees[HomeDepartment],""),"")</f>
        <v/>
      </c>
      <c r="F392" s="17" t="n"/>
      <c r="G392" s="17" t="n"/>
      <c r="H392" s="13">
        <f>IFERROR(INDEX(tblTasks[SuggestedCategory],MATCH(tblTime[[#This Row],[TaskName]],tblTasks[TaskName],0)),"")</f>
        <v/>
      </c>
      <c r="I392" s="17" t="n"/>
      <c r="J392" s="13">
        <f>IF(tblTime[[#This Row],[CategoryOverwrite]]="",tblTime[[#This Row],[SuggCategory]],tblTime[[#This Row],[CategoryOverwrite]])</f>
        <v/>
      </c>
      <c r="K392" s="17" t="n"/>
      <c r="L392" s="17" t="n"/>
      <c r="M392" s="13">
        <f>IF(COUNTA(tblTime[[#This Row],[TaskName]:[Entity]],tblTime[[#This Row],[FinalCategory]:[Hours]])=4,"FILLED","OPEN")</f>
        <v/>
      </c>
      <c r="N392" s="13">
        <f>IF(SUMIFS(tblTime[Hours],tblTime[Date],tblTime[[#This Row],[Date]]) &gt; 20, "⚠ Over 20 hours!", "")</f>
        <v/>
      </c>
    </row>
    <row r="393" hidden="1">
      <c r="B393" s="14">
        <f>7+B293</f>
        <v/>
      </c>
      <c r="C393" s="15">
        <f>C373</f>
        <v/>
      </c>
      <c r="D393" s="13">
        <f>$G$2</f>
        <v/>
      </c>
      <c r="E393" s="13">
        <f>IFERROR(_xlfn.XLOOKUP(D393,tblEmployees[EmployeeName],tblEmployees[HomeDepartment],""),"")</f>
        <v/>
      </c>
      <c r="F393" s="17" t="n"/>
      <c r="G393" s="17" t="n"/>
      <c r="H393" s="13">
        <f>IFERROR(INDEX(tblTasks[SuggestedCategory],MATCH(tblTime[[#This Row],[TaskName]],tblTasks[TaskName],0)),"")</f>
        <v/>
      </c>
      <c r="I393" s="17" t="n"/>
      <c r="J393" s="13">
        <f>IF(tblTime[[#This Row],[CategoryOverwrite]]="",tblTime[[#This Row],[SuggCategory]],tblTime[[#This Row],[CategoryOverwrite]])</f>
        <v/>
      </c>
      <c r="K393" s="17" t="n"/>
      <c r="L393" s="17" t="n"/>
      <c r="M393" s="13">
        <f>IF(COUNTA(tblTime[[#This Row],[TaskName]:[Entity]],tblTime[[#This Row],[FinalCategory]:[Hours]])=4,"FILLED","OPEN")</f>
        <v/>
      </c>
      <c r="N393" s="13">
        <f>IF(SUMIFS(tblTime[Hours],tblTime[Date],tblTime[[#This Row],[Date]]) &gt; 20, "⚠ Over 20 hours!", "")</f>
        <v/>
      </c>
    </row>
    <row r="394" hidden="1">
      <c r="B394" s="14">
        <f>7+B294</f>
        <v/>
      </c>
      <c r="C394" s="15">
        <f>C374</f>
        <v/>
      </c>
      <c r="D394" s="13">
        <f>$G$2</f>
        <v/>
      </c>
      <c r="E394" s="13">
        <f>IFERROR(_xlfn.XLOOKUP(D394,tblEmployees[EmployeeName],tblEmployees[HomeDepartment],""),"")</f>
        <v/>
      </c>
      <c r="F394" s="17" t="n"/>
      <c r="G394" s="17" t="n"/>
      <c r="H394" s="13">
        <f>IFERROR(INDEX(tblTasks[SuggestedCategory],MATCH(tblTime[[#This Row],[TaskName]],tblTasks[TaskName],0)),"")</f>
        <v/>
      </c>
      <c r="I394" s="17" t="n"/>
      <c r="J394" s="13">
        <f>IF(tblTime[[#This Row],[CategoryOverwrite]]="",tblTime[[#This Row],[SuggCategory]],tblTime[[#This Row],[CategoryOverwrite]])</f>
        <v/>
      </c>
      <c r="K394" s="17" t="n"/>
      <c r="L394" s="17" t="n"/>
      <c r="M394" s="13">
        <f>IF(COUNTA(tblTime[[#This Row],[TaskName]:[Entity]],tblTime[[#This Row],[FinalCategory]:[Hours]])=4,"FILLED","OPEN")</f>
        <v/>
      </c>
      <c r="N394" s="13">
        <f>IF(SUMIFS(tblTime[Hours],tblTime[Date],tblTime[[#This Row],[Date]]) &gt; 20, "⚠ Over 20 hours!", "")</f>
        <v/>
      </c>
    </row>
    <row r="395" hidden="1">
      <c r="B395" s="14">
        <f>7+B295</f>
        <v/>
      </c>
      <c r="C395" s="15">
        <f>C375</f>
        <v/>
      </c>
      <c r="D395" s="13">
        <f>$G$2</f>
        <v/>
      </c>
      <c r="E395" s="13">
        <f>IFERROR(_xlfn.XLOOKUP(D395,tblEmployees[EmployeeName],tblEmployees[HomeDepartment],""),"")</f>
        <v/>
      </c>
      <c r="F395" s="17" t="n"/>
      <c r="G395" s="17" t="n"/>
      <c r="H395" s="13">
        <f>IFERROR(INDEX(tblTasks[SuggestedCategory],MATCH(tblTime[[#This Row],[TaskName]],tblTasks[TaskName],0)),"")</f>
        <v/>
      </c>
      <c r="I395" s="17" t="n"/>
      <c r="J395" s="13">
        <f>IF(tblTime[[#This Row],[CategoryOverwrite]]="",tblTime[[#This Row],[SuggCategory]],tblTime[[#This Row],[CategoryOverwrite]])</f>
        <v/>
      </c>
      <c r="K395" s="17" t="n"/>
      <c r="L395" s="17" t="n"/>
      <c r="M395" s="13">
        <f>IF(COUNTA(tblTime[[#This Row],[TaskName]:[Entity]],tblTime[[#This Row],[FinalCategory]:[Hours]])=4,"FILLED","OPEN")</f>
        <v/>
      </c>
      <c r="N395" s="13">
        <f>IF(SUMIFS(tblTime[Hours],tblTime[Date],tblTime[[#This Row],[Date]]) &gt; 20, "⚠ Over 20 hours!", "")</f>
        <v/>
      </c>
    </row>
    <row r="396" hidden="1">
      <c r="B396" s="14">
        <f>7+B296</f>
        <v/>
      </c>
      <c r="C396" s="15">
        <f>C376</f>
        <v/>
      </c>
      <c r="D396" s="13">
        <f>$G$2</f>
        <v/>
      </c>
      <c r="E396" s="13">
        <f>IFERROR(_xlfn.XLOOKUP(D396,tblEmployees[EmployeeName],tblEmployees[HomeDepartment],""),"")</f>
        <v/>
      </c>
      <c r="F396" s="17" t="n"/>
      <c r="G396" s="17" t="n"/>
      <c r="H396" s="13">
        <f>IFERROR(INDEX(tblTasks[SuggestedCategory],MATCH(tblTime[[#This Row],[TaskName]],tblTasks[TaskName],0)),"")</f>
        <v/>
      </c>
      <c r="I396" s="17" t="n"/>
      <c r="J396" s="13">
        <f>IF(tblTime[[#This Row],[CategoryOverwrite]]="",tblTime[[#This Row],[SuggCategory]],tblTime[[#This Row],[CategoryOverwrite]])</f>
        <v/>
      </c>
      <c r="K396" s="17" t="n"/>
      <c r="L396" s="17" t="n"/>
      <c r="M396" s="13">
        <f>IF(COUNTA(tblTime[[#This Row],[TaskName]:[Entity]],tblTime[[#This Row],[FinalCategory]:[Hours]])=4,"FILLED","OPEN")</f>
        <v/>
      </c>
      <c r="N396" s="13">
        <f>IF(SUMIFS(tblTime[Hours],tblTime[Date],tblTime[[#This Row],[Date]]) &gt; 20, "⚠ Over 20 hours!", "")</f>
        <v/>
      </c>
    </row>
    <row r="397" hidden="1">
      <c r="B397" s="14">
        <f>7+B297</f>
        <v/>
      </c>
      <c r="C397" s="15">
        <f>C377</f>
        <v/>
      </c>
      <c r="D397" s="13">
        <f>$G$2</f>
        <v/>
      </c>
      <c r="E397" s="13">
        <f>IFERROR(_xlfn.XLOOKUP(D397,tblEmployees[EmployeeName],tblEmployees[HomeDepartment],""),"")</f>
        <v/>
      </c>
      <c r="F397" s="17" t="n"/>
      <c r="G397" s="17" t="n"/>
      <c r="H397" s="13">
        <f>IFERROR(INDEX(tblTasks[SuggestedCategory],MATCH(tblTime[[#This Row],[TaskName]],tblTasks[TaskName],0)),"")</f>
        <v/>
      </c>
      <c r="I397" s="17" t="n"/>
      <c r="J397" s="13">
        <f>IF(tblTime[[#This Row],[CategoryOverwrite]]="",tblTime[[#This Row],[SuggCategory]],tblTime[[#This Row],[CategoryOverwrite]])</f>
        <v/>
      </c>
      <c r="K397" s="17" t="n"/>
      <c r="L397" s="17" t="n"/>
      <c r="M397" s="13">
        <f>IF(COUNTA(tblTime[[#This Row],[TaskName]:[Entity]],tblTime[[#This Row],[FinalCategory]:[Hours]])=4,"FILLED","OPEN")</f>
        <v/>
      </c>
      <c r="N397" s="13">
        <f>IF(SUMIFS(tblTime[Hours],tblTime[Date],tblTime[[#This Row],[Date]]) &gt; 20, "⚠ Over 20 hours!", "")</f>
        <v/>
      </c>
    </row>
    <row r="398" hidden="1">
      <c r="B398" s="14">
        <f>7+B298</f>
        <v/>
      </c>
      <c r="C398" s="15">
        <f>C378</f>
        <v/>
      </c>
      <c r="D398" s="13">
        <f>$G$2</f>
        <v/>
      </c>
      <c r="E398" s="13">
        <f>IFERROR(_xlfn.XLOOKUP(D398,tblEmployees[EmployeeName],tblEmployees[HomeDepartment],""),"")</f>
        <v/>
      </c>
      <c r="F398" s="17" t="n"/>
      <c r="G398" s="17" t="n"/>
      <c r="H398" s="13">
        <f>IFERROR(INDEX(tblTasks[SuggestedCategory],MATCH(tblTime[[#This Row],[TaskName]],tblTasks[TaskName],0)),"")</f>
        <v/>
      </c>
      <c r="I398" s="17" t="n"/>
      <c r="J398" s="13">
        <f>IF(tblTime[[#This Row],[CategoryOverwrite]]="",tblTime[[#This Row],[SuggCategory]],tblTime[[#This Row],[CategoryOverwrite]])</f>
        <v/>
      </c>
      <c r="K398" s="17" t="n"/>
      <c r="L398" s="17" t="n"/>
      <c r="M398" s="13">
        <f>IF(COUNTA(tblTime[[#This Row],[TaskName]:[Entity]],tblTime[[#This Row],[FinalCategory]:[Hours]])=4,"FILLED","OPEN")</f>
        <v/>
      </c>
      <c r="N398" s="13">
        <f>IF(SUMIFS(tblTime[Hours],tblTime[Date],tblTime[[#This Row],[Date]]) &gt; 20, "⚠ Over 20 hours!", "")</f>
        <v/>
      </c>
    </row>
    <row r="399" hidden="1">
      <c r="B399" s="14">
        <f>7+B299</f>
        <v/>
      </c>
      <c r="C399" s="15">
        <f>C379</f>
        <v/>
      </c>
      <c r="D399" s="13">
        <f>$G$2</f>
        <v/>
      </c>
      <c r="E399" s="13">
        <f>IFERROR(_xlfn.XLOOKUP(D399,tblEmployees[EmployeeName],tblEmployees[HomeDepartment],""),"")</f>
        <v/>
      </c>
      <c r="F399" s="17" t="n"/>
      <c r="G399" s="17" t="n"/>
      <c r="H399" s="13">
        <f>IFERROR(INDEX(tblTasks[SuggestedCategory],MATCH(tblTime[[#This Row],[TaskName]],tblTasks[TaskName],0)),"")</f>
        <v/>
      </c>
      <c r="I399" s="17" t="n"/>
      <c r="J399" s="13">
        <f>IF(tblTime[[#This Row],[CategoryOverwrite]]="",tblTime[[#This Row],[SuggCategory]],tblTime[[#This Row],[CategoryOverwrite]])</f>
        <v/>
      </c>
      <c r="K399" s="17" t="n"/>
      <c r="L399" s="17" t="n"/>
      <c r="M399" s="13">
        <f>IF(COUNTA(tblTime[[#This Row],[TaskName]:[Entity]],tblTime[[#This Row],[FinalCategory]:[Hours]])=4,"FILLED","OPEN")</f>
        <v/>
      </c>
      <c r="N399" s="13">
        <f>IF(SUMIFS(tblTime[Hours],tblTime[Date],tblTime[[#This Row],[Date]]) &gt; 20, "⚠ Over 20 hours!", "")</f>
        <v/>
      </c>
    </row>
    <row r="400" hidden="1">
      <c r="B400" s="14">
        <f>7+B300</f>
        <v/>
      </c>
      <c r="C400" s="15">
        <f>C380</f>
        <v/>
      </c>
      <c r="D400" s="13">
        <f>$G$2</f>
        <v/>
      </c>
      <c r="E400" s="13">
        <f>IFERROR(_xlfn.XLOOKUP(D400,tblEmployees[EmployeeName],tblEmployees[HomeDepartment],""),"")</f>
        <v/>
      </c>
      <c r="F400" s="17" t="n"/>
      <c r="G400" s="17" t="n"/>
      <c r="H400" s="13">
        <f>IFERROR(INDEX(tblTasks[SuggestedCategory],MATCH(tblTime[[#This Row],[TaskName]],tblTasks[TaskName],0)),"")</f>
        <v/>
      </c>
      <c r="I400" s="17" t="n"/>
      <c r="J400" s="13">
        <f>IF(tblTime[[#This Row],[CategoryOverwrite]]="",tblTime[[#This Row],[SuggCategory]],tblTime[[#This Row],[CategoryOverwrite]])</f>
        <v/>
      </c>
      <c r="K400" s="17" t="n"/>
      <c r="L400" s="17" t="n"/>
      <c r="M400" s="13">
        <f>IF(COUNTA(tblTime[[#This Row],[TaskName]:[Entity]],tblTime[[#This Row],[FinalCategory]:[Hours]])=4,"FILLED","OPEN")</f>
        <v/>
      </c>
      <c r="N400" s="13">
        <f>IF(SUMIFS(tblTime[Hours],tblTime[Date],tblTime[[#This Row],[Date]]) &gt; 20, "⚠ Over 20 hours!", "")</f>
        <v/>
      </c>
    </row>
    <row r="401" hidden="1">
      <c r="B401" s="14">
        <f>7+B301</f>
        <v/>
      </c>
      <c r="C401" s="15">
        <f>C381</f>
        <v/>
      </c>
      <c r="D401" s="13">
        <f>$G$2</f>
        <v/>
      </c>
      <c r="E401" s="13">
        <f>IFERROR(_xlfn.XLOOKUP(D401,tblEmployees[EmployeeName],tblEmployees[HomeDepartment],""),"")</f>
        <v/>
      </c>
      <c r="F401" s="17" t="n"/>
      <c r="G401" s="17" t="n"/>
      <c r="H401" s="13">
        <f>IFERROR(INDEX(tblTasks[SuggestedCategory],MATCH(tblTime[[#This Row],[TaskName]],tblTasks[TaskName],0)),"")</f>
        <v/>
      </c>
      <c r="I401" s="17" t="n"/>
      <c r="J401" s="13">
        <f>IF(tblTime[[#This Row],[CategoryOverwrite]]="",tblTime[[#This Row],[SuggCategory]],tblTime[[#This Row],[CategoryOverwrite]])</f>
        <v/>
      </c>
      <c r="K401" s="17" t="n"/>
      <c r="L401" s="17" t="n"/>
      <c r="M401" s="13">
        <f>IF(COUNTA(tblTime[[#This Row],[TaskName]:[Entity]],tblTime[[#This Row],[FinalCategory]:[Hours]])=4,"FILLED","OPEN")</f>
        <v/>
      </c>
      <c r="N401" s="13">
        <f>IF(SUMIFS(tblTime[Hours],tblTime[Date],tblTime[[#This Row],[Date]]) &gt; 20, "⚠ Over 20 hours!", "")</f>
        <v/>
      </c>
    </row>
    <row r="402" hidden="1">
      <c r="B402" s="14">
        <f>7+B302</f>
        <v/>
      </c>
      <c r="C402" s="15">
        <f>C382</f>
        <v/>
      </c>
      <c r="D402" s="13">
        <f>$G$2</f>
        <v/>
      </c>
      <c r="E402" s="13">
        <f>IFERROR(_xlfn.XLOOKUP(D402,tblEmployees[EmployeeName],tblEmployees[HomeDepartment],""),"")</f>
        <v/>
      </c>
      <c r="F402" s="17" t="n"/>
      <c r="G402" s="17" t="n"/>
      <c r="H402" s="13">
        <f>IFERROR(INDEX(tblTasks[SuggestedCategory],MATCH(tblTime[[#This Row],[TaskName]],tblTasks[TaskName],0)),"")</f>
        <v/>
      </c>
      <c r="I402" s="17" t="n"/>
      <c r="J402" s="13">
        <f>IF(tblTime[[#This Row],[CategoryOverwrite]]="",tblTime[[#This Row],[SuggCategory]],tblTime[[#This Row],[CategoryOverwrite]])</f>
        <v/>
      </c>
      <c r="K402" s="17" t="n"/>
      <c r="L402" s="17" t="n"/>
      <c r="M402" s="13">
        <f>IF(COUNTA(tblTime[[#This Row],[TaskName]:[Entity]],tblTime[[#This Row],[FinalCategory]:[Hours]])=4,"FILLED","OPEN")</f>
        <v/>
      </c>
      <c r="N402" s="13">
        <f>IF(SUMIFS(tblTime[Hours],tblTime[Date],tblTime[[#This Row],[Date]]) &gt; 20, "⚠ Over 20 hours!", "")</f>
        <v/>
      </c>
    </row>
    <row r="403" hidden="1">
      <c r="B403" s="14">
        <f>7+B303</f>
        <v/>
      </c>
      <c r="C403" s="15">
        <f>C383</f>
        <v/>
      </c>
      <c r="D403" s="13">
        <f>$G$2</f>
        <v/>
      </c>
      <c r="E403" s="13">
        <f>IFERROR(_xlfn.XLOOKUP(D403,tblEmployees[EmployeeName],tblEmployees[HomeDepartment],""),"")</f>
        <v/>
      </c>
      <c r="F403" s="17" t="n"/>
      <c r="G403" s="17" t="n"/>
      <c r="H403" s="13">
        <f>IFERROR(INDEX(tblTasks[SuggestedCategory],MATCH(tblTime[[#This Row],[TaskName]],tblTasks[TaskName],0)),"")</f>
        <v/>
      </c>
      <c r="I403" s="17" t="n"/>
      <c r="J403" s="13">
        <f>IF(tblTime[[#This Row],[CategoryOverwrite]]="",tblTime[[#This Row],[SuggCategory]],tblTime[[#This Row],[CategoryOverwrite]])</f>
        <v/>
      </c>
      <c r="K403" s="17" t="n"/>
      <c r="L403" s="17" t="n"/>
      <c r="M403" s="13">
        <f>IF(COUNTA(tblTime[[#This Row],[TaskName]:[Entity]],tblTime[[#This Row],[FinalCategory]:[Hours]])=4,"FILLED","OPEN")</f>
        <v/>
      </c>
      <c r="N403" s="13">
        <f>IF(SUMIFS(tblTime[Hours],tblTime[Date],tblTime[[#This Row],[Date]]) &gt; 20, "⚠ Over 20 hours!", "")</f>
        <v/>
      </c>
    </row>
    <row r="404" hidden="1">
      <c r="B404" s="14">
        <f>7+B304</f>
        <v/>
      </c>
      <c r="C404" s="15">
        <f>C384</f>
        <v/>
      </c>
      <c r="D404" s="13">
        <f>$G$2</f>
        <v/>
      </c>
      <c r="E404" s="13">
        <f>IFERROR(_xlfn.XLOOKUP(D404,tblEmployees[EmployeeName],tblEmployees[HomeDepartment],""),"")</f>
        <v/>
      </c>
      <c r="F404" s="17" t="n"/>
      <c r="G404" s="17" t="n"/>
      <c r="H404" s="13">
        <f>IFERROR(INDEX(tblTasks[SuggestedCategory],MATCH(tblTime[[#This Row],[TaskName]],tblTasks[TaskName],0)),"")</f>
        <v/>
      </c>
      <c r="I404" s="17" t="n"/>
      <c r="J404" s="13">
        <f>IF(tblTime[[#This Row],[CategoryOverwrite]]="",tblTime[[#This Row],[SuggCategory]],tblTime[[#This Row],[CategoryOverwrite]])</f>
        <v/>
      </c>
      <c r="K404" s="17" t="n"/>
      <c r="L404" s="17" t="n"/>
      <c r="M404" s="13">
        <f>IF(COUNTA(tblTime[[#This Row],[TaskName]:[Entity]],tblTime[[#This Row],[FinalCategory]:[Hours]])=4,"FILLED","OPEN")</f>
        <v/>
      </c>
      <c r="N404" s="13">
        <f>IF(SUMIFS(tblTime[Hours],tblTime[Date],tblTime[[#This Row],[Date]]) &gt; 20, "⚠ Over 20 hours!", "")</f>
        <v/>
      </c>
    </row>
    <row r="405" hidden="1">
      <c r="B405" s="14">
        <f>7+B305</f>
        <v/>
      </c>
      <c r="C405" s="15">
        <f>C385</f>
        <v/>
      </c>
      <c r="D405" s="13">
        <f>$G$2</f>
        <v/>
      </c>
      <c r="E405" s="13">
        <f>IFERROR(_xlfn.XLOOKUP(D405,tblEmployees[EmployeeName],tblEmployees[HomeDepartment],""),"")</f>
        <v/>
      </c>
      <c r="F405" s="17" t="n"/>
      <c r="G405" s="17" t="n"/>
      <c r="H405" s="13">
        <f>IFERROR(INDEX(tblTasks[SuggestedCategory],MATCH(tblTime[[#This Row],[TaskName]],tblTasks[TaskName],0)),"")</f>
        <v/>
      </c>
      <c r="I405" s="17" t="n"/>
      <c r="J405" s="13">
        <f>IF(tblTime[[#This Row],[CategoryOverwrite]]="",tblTime[[#This Row],[SuggCategory]],tblTime[[#This Row],[CategoryOverwrite]])</f>
        <v/>
      </c>
      <c r="K405" s="17" t="n"/>
      <c r="L405" s="17" t="n"/>
      <c r="M405" s="13">
        <f>IF(COUNTA(tblTime[[#This Row],[TaskName]:[Entity]],tblTime[[#This Row],[FinalCategory]:[Hours]])=4,"FILLED","OPEN")</f>
        <v/>
      </c>
      <c r="N405" s="13">
        <f>IF(SUMIFS(tblTime[Hours],tblTime[Date],tblTime[[#This Row],[Date]]) &gt; 20, "⚠ Over 20 hours!", "")</f>
        <v/>
      </c>
    </row>
    <row r="406" hidden="1">
      <c r="B406" s="14">
        <f>7+B306</f>
        <v/>
      </c>
      <c r="C406" s="15">
        <f>C386</f>
        <v/>
      </c>
      <c r="D406" s="13">
        <f>$G$2</f>
        <v/>
      </c>
      <c r="E406" s="13">
        <f>IFERROR(_xlfn.XLOOKUP(D406,tblEmployees[EmployeeName],tblEmployees[HomeDepartment],""),"")</f>
        <v/>
      </c>
      <c r="F406" s="17" t="n"/>
      <c r="G406" s="17" t="n"/>
      <c r="H406" s="13">
        <f>IFERROR(INDEX(tblTasks[SuggestedCategory],MATCH(tblTime[[#This Row],[TaskName]],tblTasks[TaskName],0)),"")</f>
        <v/>
      </c>
      <c r="I406" s="17" t="n"/>
      <c r="J406" s="13">
        <f>IF(tblTime[[#This Row],[CategoryOverwrite]]="",tblTime[[#This Row],[SuggCategory]],tblTime[[#This Row],[CategoryOverwrite]])</f>
        <v/>
      </c>
      <c r="K406" s="17" t="n"/>
      <c r="L406" s="17" t="n"/>
      <c r="M406" s="13">
        <f>IF(COUNTA(tblTime[[#This Row],[TaskName]:[Entity]],tblTime[[#This Row],[FinalCategory]:[Hours]])=4,"FILLED","OPEN")</f>
        <v/>
      </c>
      <c r="N406" s="13">
        <f>IF(SUMIFS(tblTime[Hours],tblTime[Date],tblTime[[#This Row],[Date]]) &gt; 20, "⚠ Over 20 hours!", "")</f>
        <v/>
      </c>
    </row>
    <row r="407" hidden="1">
      <c r="B407" s="14">
        <f>7+B307</f>
        <v/>
      </c>
      <c r="C407" s="15">
        <f>C387</f>
        <v/>
      </c>
      <c r="D407" s="13">
        <f>$G$2</f>
        <v/>
      </c>
      <c r="E407" s="13">
        <f>IFERROR(_xlfn.XLOOKUP(D407,tblEmployees[EmployeeName],tblEmployees[HomeDepartment],""),"")</f>
        <v/>
      </c>
      <c r="F407" s="17" t="n"/>
      <c r="G407" s="17" t="n"/>
      <c r="H407" s="13">
        <f>IFERROR(INDEX(tblTasks[SuggestedCategory],MATCH(tblTime[[#This Row],[TaskName]],tblTasks[TaskName],0)),"")</f>
        <v/>
      </c>
      <c r="I407" s="17" t="n"/>
      <c r="J407" s="13">
        <f>IF(tblTime[[#This Row],[CategoryOverwrite]]="",tblTime[[#This Row],[SuggCategory]],tblTime[[#This Row],[CategoryOverwrite]])</f>
        <v/>
      </c>
      <c r="K407" s="17" t="n"/>
      <c r="L407" s="17" t="n"/>
      <c r="M407" s="13">
        <f>IF(COUNTA(tblTime[[#This Row],[TaskName]:[Entity]],tblTime[[#This Row],[FinalCategory]:[Hours]])=4,"FILLED","OPEN")</f>
        <v/>
      </c>
      <c r="N407" s="13">
        <f>IF(SUMIFS(tblTime[Hours],tblTime[Date],tblTime[[#This Row],[Date]]) &gt; 20, "⚠ Over 20 hours!", "")</f>
        <v/>
      </c>
    </row>
    <row r="408" hidden="1">
      <c r="B408" s="14">
        <f>7+B308</f>
        <v/>
      </c>
      <c r="C408" s="15">
        <f>C388</f>
        <v/>
      </c>
      <c r="D408" s="13">
        <f>$G$2</f>
        <v/>
      </c>
      <c r="E408" s="13">
        <f>IFERROR(_xlfn.XLOOKUP(D408,tblEmployees[EmployeeName],tblEmployees[HomeDepartment],""),"")</f>
        <v/>
      </c>
      <c r="F408" s="17" t="n"/>
      <c r="G408" s="17" t="n"/>
      <c r="H408" s="13">
        <f>IFERROR(INDEX(tblTasks[SuggestedCategory],MATCH(tblTime[[#This Row],[TaskName]],tblTasks[TaskName],0)),"")</f>
        <v/>
      </c>
      <c r="I408" s="17" t="n"/>
      <c r="J408" s="13">
        <f>IF(tblTime[[#This Row],[CategoryOverwrite]]="",tblTime[[#This Row],[SuggCategory]],tblTime[[#This Row],[CategoryOverwrite]])</f>
        <v/>
      </c>
      <c r="K408" s="17" t="n"/>
      <c r="L408" s="17" t="n"/>
      <c r="M408" s="13">
        <f>IF(COUNTA(tblTime[[#This Row],[TaskName]:[Entity]],tblTime[[#This Row],[FinalCategory]:[Hours]])=4,"FILLED","OPEN")</f>
        <v/>
      </c>
      <c r="N408" s="13">
        <f>IF(SUMIFS(tblTime[Hours],tblTime[Date],tblTime[[#This Row],[Date]]) &gt; 20, "⚠ Over 20 hours!", "")</f>
        <v/>
      </c>
    </row>
    <row r="409" hidden="1">
      <c r="B409" s="14">
        <f>7+B309</f>
        <v/>
      </c>
      <c r="C409" s="15">
        <f>C389</f>
        <v/>
      </c>
      <c r="D409" s="13">
        <f>$G$2</f>
        <v/>
      </c>
      <c r="E409" s="13">
        <f>IFERROR(_xlfn.XLOOKUP(D409,tblEmployees[EmployeeName],tblEmployees[HomeDepartment],""),"")</f>
        <v/>
      </c>
      <c r="F409" s="17" t="n"/>
      <c r="G409" s="17" t="n"/>
      <c r="H409" s="13">
        <f>IFERROR(INDEX(tblTasks[SuggestedCategory],MATCH(tblTime[[#This Row],[TaskName]],tblTasks[TaskName],0)),"")</f>
        <v/>
      </c>
      <c r="I409" s="17" t="n"/>
      <c r="J409" s="13">
        <f>IF(tblTime[[#This Row],[CategoryOverwrite]]="",tblTime[[#This Row],[SuggCategory]],tblTime[[#This Row],[CategoryOverwrite]])</f>
        <v/>
      </c>
      <c r="K409" s="17" t="n"/>
      <c r="L409" s="17" t="n"/>
      <c r="M409" s="13">
        <f>IF(COUNTA(tblTime[[#This Row],[TaskName]:[Entity]],tblTime[[#This Row],[FinalCategory]:[Hours]])=4,"FILLED","OPEN")</f>
        <v/>
      </c>
      <c r="N409" s="13">
        <f>IF(SUMIFS(tblTime[Hours],tblTime[Date],tblTime[[#This Row],[Date]]) &gt; 20, "⚠ Over 20 hours!", "")</f>
        <v/>
      </c>
    </row>
    <row r="410" hidden="1">
      <c r="B410" s="14">
        <f>7+B310</f>
        <v/>
      </c>
      <c r="C410" s="15">
        <f>C390</f>
        <v/>
      </c>
      <c r="D410" s="13">
        <f>$G$2</f>
        <v/>
      </c>
      <c r="E410" s="13">
        <f>IFERROR(_xlfn.XLOOKUP(D410,tblEmployees[EmployeeName],tblEmployees[HomeDepartment],""),"")</f>
        <v/>
      </c>
      <c r="F410" s="17" t="n"/>
      <c r="G410" s="17" t="n"/>
      <c r="H410" s="13">
        <f>IFERROR(INDEX(tblTasks[SuggestedCategory],MATCH(tblTime[[#This Row],[TaskName]],tblTasks[TaskName],0)),"")</f>
        <v/>
      </c>
      <c r="I410" s="17" t="n"/>
      <c r="J410" s="13">
        <f>IF(tblTime[[#This Row],[CategoryOverwrite]]="",tblTime[[#This Row],[SuggCategory]],tblTime[[#This Row],[CategoryOverwrite]])</f>
        <v/>
      </c>
      <c r="K410" s="17" t="n"/>
      <c r="L410" s="17" t="n"/>
      <c r="M410" s="13">
        <f>IF(COUNTA(tblTime[[#This Row],[TaskName]:[Entity]],tblTime[[#This Row],[FinalCategory]:[Hours]])=4,"FILLED","OPEN")</f>
        <v/>
      </c>
      <c r="N410" s="13">
        <f>IF(SUMIFS(tblTime[Hours],tblTime[Date],tblTime[[#This Row],[Date]]) &gt; 20, "⚠ Over 20 hours!", "")</f>
        <v/>
      </c>
    </row>
    <row r="411" hidden="1">
      <c r="B411" s="14">
        <f>7+B311</f>
        <v/>
      </c>
      <c r="C411" s="15">
        <f>C391</f>
        <v/>
      </c>
      <c r="D411" s="13">
        <f>$G$2</f>
        <v/>
      </c>
      <c r="E411" s="13">
        <f>IFERROR(_xlfn.XLOOKUP(D411,tblEmployees[EmployeeName],tblEmployees[HomeDepartment],""),"")</f>
        <v/>
      </c>
      <c r="F411" s="17" t="n"/>
      <c r="G411" s="17" t="n"/>
      <c r="H411" s="13">
        <f>IFERROR(INDEX(tblTasks[SuggestedCategory],MATCH(tblTime[[#This Row],[TaskName]],tblTasks[TaskName],0)),"")</f>
        <v/>
      </c>
      <c r="I411" s="17" t="n"/>
      <c r="J411" s="13">
        <f>IF(tblTime[[#This Row],[CategoryOverwrite]]="",tblTime[[#This Row],[SuggCategory]],tblTime[[#This Row],[CategoryOverwrite]])</f>
        <v/>
      </c>
      <c r="K411" s="17" t="n"/>
      <c r="L411" s="17" t="n"/>
      <c r="M411" s="13">
        <f>IF(COUNTA(tblTime[[#This Row],[TaskName]:[Entity]],tblTime[[#This Row],[FinalCategory]:[Hours]])=4,"FILLED","OPEN")</f>
        <v/>
      </c>
      <c r="N411" s="13">
        <f>IF(SUMIFS(tblTime[Hours],tblTime[Date],tblTime[[#This Row],[Date]]) &gt; 20, "⚠ Over 20 hours!", "")</f>
        <v/>
      </c>
    </row>
    <row r="412" hidden="1">
      <c r="B412" s="14">
        <f>7+B312</f>
        <v/>
      </c>
      <c r="C412" s="15">
        <f>C392</f>
        <v/>
      </c>
      <c r="D412" s="13">
        <f>$G$2</f>
        <v/>
      </c>
      <c r="E412" s="13">
        <f>IFERROR(_xlfn.XLOOKUP(D412,tblEmployees[EmployeeName],tblEmployees[HomeDepartment],""),"")</f>
        <v/>
      </c>
      <c r="F412" s="17" t="n"/>
      <c r="G412" s="17" t="n"/>
      <c r="H412" s="13">
        <f>IFERROR(INDEX(tblTasks[SuggestedCategory],MATCH(tblTime[[#This Row],[TaskName]],tblTasks[TaskName],0)),"")</f>
        <v/>
      </c>
      <c r="I412" s="17" t="n"/>
      <c r="J412" s="13">
        <f>IF(tblTime[[#This Row],[CategoryOverwrite]]="",tblTime[[#This Row],[SuggCategory]],tblTime[[#This Row],[CategoryOverwrite]])</f>
        <v/>
      </c>
      <c r="K412" s="17" t="n"/>
      <c r="L412" s="17" t="n"/>
      <c r="M412" s="13">
        <f>IF(COUNTA(tblTime[[#This Row],[TaskName]:[Entity]],tblTime[[#This Row],[FinalCategory]:[Hours]])=4,"FILLED","OPEN")</f>
        <v/>
      </c>
      <c r="N412" s="13">
        <f>IF(SUMIFS(tblTime[Hours],tblTime[Date],tblTime[[#This Row],[Date]]) &gt; 20, "⚠ Over 20 hours!", "")</f>
        <v/>
      </c>
    </row>
    <row r="413" hidden="1">
      <c r="B413" s="14">
        <f>7+B313</f>
        <v/>
      </c>
      <c r="C413" s="15">
        <f>C393</f>
        <v/>
      </c>
      <c r="D413" s="13">
        <f>$G$2</f>
        <v/>
      </c>
      <c r="E413" s="13">
        <f>IFERROR(_xlfn.XLOOKUP(D413,tblEmployees[EmployeeName],tblEmployees[HomeDepartment],""),"")</f>
        <v/>
      </c>
      <c r="F413" s="17" t="n"/>
      <c r="G413" s="17" t="n"/>
      <c r="H413" s="13">
        <f>IFERROR(INDEX(tblTasks[SuggestedCategory],MATCH(tblTime[[#This Row],[TaskName]],tblTasks[TaskName],0)),"")</f>
        <v/>
      </c>
      <c r="I413" s="17" t="n"/>
      <c r="J413" s="13">
        <f>IF(tblTime[[#This Row],[CategoryOverwrite]]="",tblTime[[#This Row],[SuggCategory]],tblTime[[#This Row],[CategoryOverwrite]])</f>
        <v/>
      </c>
      <c r="K413" s="17" t="n"/>
      <c r="L413" s="17" t="n"/>
      <c r="M413" s="13">
        <f>IF(COUNTA(tblTime[[#This Row],[TaskName]:[Entity]],tblTime[[#This Row],[FinalCategory]:[Hours]])=4,"FILLED","OPEN")</f>
        <v/>
      </c>
      <c r="N413" s="13">
        <f>IF(SUMIFS(tblTime[Hours],tblTime[Date],tblTime[[#This Row],[Date]]) &gt; 20, "⚠ Over 20 hours!", "")</f>
        <v/>
      </c>
    </row>
    <row r="414" hidden="1">
      <c r="B414" s="14">
        <f>7+B314</f>
        <v/>
      </c>
      <c r="C414" s="15">
        <f>C394</f>
        <v/>
      </c>
      <c r="D414" s="13">
        <f>$G$2</f>
        <v/>
      </c>
      <c r="E414" s="13">
        <f>IFERROR(_xlfn.XLOOKUP(D414,tblEmployees[EmployeeName],tblEmployees[HomeDepartment],""),"")</f>
        <v/>
      </c>
      <c r="F414" s="17" t="n"/>
      <c r="G414" s="17" t="n"/>
      <c r="H414" s="13">
        <f>IFERROR(INDEX(tblTasks[SuggestedCategory],MATCH(tblTime[[#This Row],[TaskName]],tblTasks[TaskName],0)),"")</f>
        <v/>
      </c>
      <c r="I414" s="17" t="n"/>
      <c r="J414" s="13">
        <f>IF(tblTime[[#This Row],[CategoryOverwrite]]="",tblTime[[#This Row],[SuggCategory]],tblTime[[#This Row],[CategoryOverwrite]])</f>
        <v/>
      </c>
      <c r="K414" s="17" t="n"/>
      <c r="L414" s="17" t="n"/>
      <c r="M414" s="13">
        <f>IF(COUNTA(tblTime[[#This Row],[TaskName]:[Entity]],tblTime[[#This Row],[FinalCategory]:[Hours]])=4,"FILLED","OPEN")</f>
        <v/>
      </c>
      <c r="N414" s="13">
        <f>IF(SUMIFS(tblTime[Hours],tblTime[Date],tblTime[[#This Row],[Date]]) &gt; 20, "⚠ Over 20 hours!", "")</f>
        <v/>
      </c>
    </row>
    <row r="415" hidden="1">
      <c r="B415" s="14">
        <f>7+B315</f>
        <v/>
      </c>
      <c r="C415" s="15">
        <f>C395</f>
        <v/>
      </c>
      <c r="D415" s="13">
        <f>$G$2</f>
        <v/>
      </c>
      <c r="E415" s="13">
        <f>IFERROR(_xlfn.XLOOKUP(D415,tblEmployees[EmployeeName],tblEmployees[HomeDepartment],""),"")</f>
        <v/>
      </c>
      <c r="F415" s="17" t="n"/>
      <c r="G415" s="17" t="n"/>
      <c r="H415" s="13">
        <f>IFERROR(INDEX(tblTasks[SuggestedCategory],MATCH(tblTime[[#This Row],[TaskName]],tblTasks[TaskName],0)),"")</f>
        <v/>
      </c>
      <c r="I415" s="17" t="n"/>
      <c r="J415" s="13">
        <f>IF(tblTime[[#This Row],[CategoryOverwrite]]="",tblTime[[#This Row],[SuggCategory]],tblTime[[#This Row],[CategoryOverwrite]])</f>
        <v/>
      </c>
      <c r="K415" s="17" t="n"/>
      <c r="L415" s="17" t="n"/>
      <c r="M415" s="13">
        <f>IF(COUNTA(tblTime[[#This Row],[TaskName]:[Entity]],tblTime[[#This Row],[FinalCategory]:[Hours]])=4,"FILLED","OPEN")</f>
        <v/>
      </c>
      <c r="N415" s="13">
        <f>IF(SUMIFS(tblTime[Hours],tblTime[Date],tblTime[[#This Row],[Date]]) &gt; 20, "⚠ Over 20 hours!", "")</f>
        <v/>
      </c>
    </row>
    <row r="416" hidden="1">
      <c r="B416" s="14">
        <f>7+B316</f>
        <v/>
      </c>
      <c r="C416" s="15">
        <f>C396</f>
        <v/>
      </c>
      <c r="D416" s="13">
        <f>$G$2</f>
        <v/>
      </c>
      <c r="E416" s="13">
        <f>IFERROR(_xlfn.XLOOKUP(D416,tblEmployees[EmployeeName],tblEmployees[HomeDepartment],""),"")</f>
        <v/>
      </c>
      <c r="F416" s="17" t="n"/>
      <c r="G416" s="17" t="n"/>
      <c r="H416" s="13">
        <f>IFERROR(INDEX(tblTasks[SuggestedCategory],MATCH(tblTime[[#This Row],[TaskName]],tblTasks[TaskName],0)),"")</f>
        <v/>
      </c>
      <c r="I416" s="17" t="n"/>
      <c r="J416" s="13">
        <f>IF(tblTime[[#This Row],[CategoryOverwrite]]="",tblTime[[#This Row],[SuggCategory]],tblTime[[#This Row],[CategoryOverwrite]])</f>
        <v/>
      </c>
      <c r="K416" s="17" t="n"/>
      <c r="L416" s="17" t="n"/>
      <c r="M416" s="13">
        <f>IF(COUNTA(tblTime[[#This Row],[TaskName]:[Entity]],tblTime[[#This Row],[FinalCategory]:[Hours]])=4,"FILLED","OPEN")</f>
        <v/>
      </c>
      <c r="N416" s="13">
        <f>IF(SUMIFS(tblTime[Hours],tblTime[Date],tblTime[[#This Row],[Date]]) &gt; 20, "⚠ Over 20 hours!", "")</f>
        <v/>
      </c>
    </row>
    <row r="417" hidden="1">
      <c r="B417" s="14">
        <f>7+B317</f>
        <v/>
      </c>
      <c r="C417" s="15">
        <f>C397</f>
        <v/>
      </c>
      <c r="D417" s="13">
        <f>$G$2</f>
        <v/>
      </c>
      <c r="E417" s="13">
        <f>IFERROR(_xlfn.XLOOKUP(D417,tblEmployees[EmployeeName],tblEmployees[HomeDepartment],""),"")</f>
        <v/>
      </c>
      <c r="F417" s="17" t="n"/>
      <c r="G417" s="17" t="n"/>
      <c r="H417" s="13">
        <f>IFERROR(INDEX(tblTasks[SuggestedCategory],MATCH(tblTime[[#This Row],[TaskName]],tblTasks[TaskName],0)),"")</f>
        <v/>
      </c>
      <c r="I417" s="17" t="n"/>
      <c r="J417" s="13">
        <f>IF(tblTime[[#This Row],[CategoryOverwrite]]="",tblTime[[#This Row],[SuggCategory]],tblTime[[#This Row],[CategoryOverwrite]])</f>
        <v/>
      </c>
      <c r="K417" s="17" t="n"/>
      <c r="L417" s="17" t="n"/>
      <c r="M417" s="13">
        <f>IF(COUNTA(tblTime[[#This Row],[TaskName]:[Entity]],tblTime[[#This Row],[FinalCategory]:[Hours]])=4,"FILLED","OPEN")</f>
        <v/>
      </c>
      <c r="N417" s="13">
        <f>IF(SUMIFS(tblTime[Hours],tblTime[Date],tblTime[[#This Row],[Date]]) &gt; 20, "⚠ Over 20 hours!", "")</f>
        <v/>
      </c>
    </row>
    <row r="418" hidden="1">
      <c r="B418" s="14">
        <f>7+B318</f>
        <v/>
      </c>
      <c r="C418" s="15">
        <f>C398</f>
        <v/>
      </c>
      <c r="D418" s="13">
        <f>$G$2</f>
        <v/>
      </c>
      <c r="E418" s="13">
        <f>IFERROR(_xlfn.XLOOKUP(D418,tblEmployees[EmployeeName],tblEmployees[HomeDepartment],""),"")</f>
        <v/>
      </c>
      <c r="F418" s="17" t="n"/>
      <c r="G418" s="17" t="n"/>
      <c r="H418" s="13">
        <f>IFERROR(INDEX(tblTasks[SuggestedCategory],MATCH(tblTime[[#This Row],[TaskName]],tblTasks[TaskName],0)),"")</f>
        <v/>
      </c>
      <c r="I418" s="17" t="n"/>
      <c r="J418" s="13">
        <f>IF(tblTime[[#This Row],[CategoryOverwrite]]="",tblTime[[#This Row],[SuggCategory]],tblTime[[#This Row],[CategoryOverwrite]])</f>
        <v/>
      </c>
      <c r="K418" s="17" t="n"/>
      <c r="L418" s="17" t="n"/>
      <c r="M418" s="13">
        <f>IF(COUNTA(tblTime[[#This Row],[TaskName]:[Entity]],tblTime[[#This Row],[FinalCategory]:[Hours]])=4,"FILLED","OPEN")</f>
        <v/>
      </c>
      <c r="N418" s="13">
        <f>IF(SUMIFS(tblTime[Hours],tblTime[Date],tblTime[[#This Row],[Date]]) &gt; 20, "⚠ Over 20 hours!", "")</f>
        <v/>
      </c>
    </row>
    <row r="419" hidden="1">
      <c r="B419" s="14">
        <f>7+B319</f>
        <v/>
      </c>
      <c r="C419" s="15">
        <f>C399</f>
        <v/>
      </c>
      <c r="D419" s="13">
        <f>$G$2</f>
        <v/>
      </c>
      <c r="E419" s="13">
        <f>IFERROR(_xlfn.XLOOKUP(D419,tblEmployees[EmployeeName],tblEmployees[HomeDepartment],""),"")</f>
        <v/>
      </c>
      <c r="F419" s="17" t="n"/>
      <c r="G419" s="17" t="n"/>
      <c r="H419" s="13">
        <f>IFERROR(INDEX(tblTasks[SuggestedCategory],MATCH(tblTime[[#This Row],[TaskName]],tblTasks[TaskName],0)),"")</f>
        <v/>
      </c>
      <c r="I419" s="17" t="n"/>
      <c r="J419" s="13">
        <f>IF(tblTime[[#This Row],[CategoryOverwrite]]="",tblTime[[#This Row],[SuggCategory]],tblTime[[#This Row],[CategoryOverwrite]])</f>
        <v/>
      </c>
      <c r="K419" s="17" t="n"/>
      <c r="L419" s="17" t="n"/>
      <c r="M419" s="13">
        <f>IF(COUNTA(tblTime[[#This Row],[TaskName]:[Entity]],tblTime[[#This Row],[FinalCategory]:[Hours]])=4,"FILLED","OPEN")</f>
        <v/>
      </c>
      <c r="N419" s="13">
        <f>IF(SUMIFS(tblTime[Hours],tblTime[Date],tblTime[[#This Row],[Date]]) &gt; 20, "⚠ Over 20 hours!", "")</f>
        <v/>
      </c>
    </row>
    <row r="420" hidden="1">
      <c r="B420" s="14">
        <f>7+B320</f>
        <v/>
      </c>
      <c r="C420" s="15">
        <f>C400</f>
        <v/>
      </c>
      <c r="D420" s="13">
        <f>$G$2</f>
        <v/>
      </c>
      <c r="E420" s="13">
        <f>IFERROR(_xlfn.XLOOKUP(D420,tblEmployees[EmployeeName],tblEmployees[HomeDepartment],""),"")</f>
        <v/>
      </c>
      <c r="F420" s="17" t="n"/>
      <c r="G420" s="17" t="n"/>
      <c r="H420" s="13">
        <f>IFERROR(INDEX(tblTasks[SuggestedCategory],MATCH(tblTime[[#This Row],[TaskName]],tblTasks[TaskName],0)),"")</f>
        <v/>
      </c>
      <c r="I420" s="17" t="n"/>
      <c r="J420" s="13">
        <f>IF(tblTime[[#This Row],[CategoryOverwrite]]="",tblTime[[#This Row],[SuggCategory]],tblTime[[#This Row],[CategoryOverwrite]])</f>
        <v/>
      </c>
      <c r="K420" s="17" t="n"/>
      <c r="L420" s="17" t="n"/>
      <c r="M420" s="13">
        <f>IF(COUNTA(tblTime[[#This Row],[TaskName]:[Entity]],tblTime[[#This Row],[FinalCategory]:[Hours]])=4,"FILLED","OPEN")</f>
        <v/>
      </c>
      <c r="N420" s="13">
        <f>IF(SUMIFS(tblTime[Hours],tblTime[Date],tblTime[[#This Row],[Date]]) &gt; 20, "⚠ Over 20 hours!", "")</f>
        <v/>
      </c>
    </row>
    <row r="421" hidden="1">
      <c r="B421" s="14">
        <f>7+B321</f>
        <v/>
      </c>
      <c r="C421" s="15">
        <f>C401</f>
        <v/>
      </c>
      <c r="D421" s="13">
        <f>$G$2</f>
        <v/>
      </c>
      <c r="E421" s="13">
        <f>IFERROR(_xlfn.XLOOKUP(D421,tblEmployees[EmployeeName],tblEmployees[HomeDepartment],""),"")</f>
        <v/>
      </c>
      <c r="F421" s="17" t="n"/>
      <c r="G421" s="17" t="n"/>
      <c r="H421" s="13">
        <f>IFERROR(INDEX(tblTasks[SuggestedCategory],MATCH(tblTime[[#This Row],[TaskName]],tblTasks[TaskName],0)),"")</f>
        <v/>
      </c>
      <c r="I421" s="17" t="n"/>
      <c r="J421" s="13">
        <f>IF(tblTime[[#This Row],[CategoryOverwrite]]="",tblTime[[#This Row],[SuggCategory]],tblTime[[#This Row],[CategoryOverwrite]])</f>
        <v/>
      </c>
      <c r="K421" s="17" t="n"/>
      <c r="L421" s="17" t="n"/>
      <c r="M421" s="13">
        <f>IF(COUNTA(tblTime[[#This Row],[TaskName]:[Entity]],tblTime[[#This Row],[FinalCategory]:[Hours]])=4,"FILLED","OPEN")</f>
        <v/>
      </c>
      <c r="N421" s="13">
        <f>IF(SUMIFS(tblTime[Hours],tblTime[Date],tblTime[[#This Row],[Date]]) &gt; 20, "⚠ Over 20 hours!", "")</f>
        <v/>
      </c>
    </row>
    <row r="422" hidden="1">
      <c r="B422" s="14">
        <f>7+B322</f>
        <v/>
      </c>
      <c r="C422" s="15">
        <f>C402</f>
        <v/>
      </c>
      <c r="D422" s="13">
        <f>$G$2</f>
        <v/>
      </c>
      <c r="E422" s="13">
        <f>IFERROR(_xlfn.XLOOKUP(D422,tblEmployees[EmployeeName],tblEmployees[HomeDepartment],""),"")</f>
        <v/>
      </c>
      <c r="F422" s="17" t="n"/>
      <c r="G422" s="17" t="n"/>
      <c r="H422" s="13">
        <f>IFERROR(INDEX(tblTasks[SuggestedCategory],MATCH(tblTime[[#This Row],[TaskName]],tblTasks[TaskName],0)),"")</f>
        <v/>
      </c>
      <c r="I422" s="17" t="n"/>
      <c r="J422" s="13">
        <f>IF(tblTime[[#This Row],[CategoryOverwrite]]="",tblTime[[#This Row],[SuggCategory]],tblTime[[#This Row],[CategoryOverwrite]])</f>
        <v/>
      </c>
      <c r="K422" s="17" t="n"/>
      <c r="L422" s="17" t="n"/>
      <c r="M422" s="13">
        <f>IF(COUNTA(tblTime[[#This Row],[TaskName]:[Entity]],tblTime[[#This Row],[FinalCategory]:[Hours]])=4,"FILLED","OPEN")</f>
        <v/>
      </c>
      <c r="N422" s="13">
        <f>IF(SUMIFS(tblTime[Hours],tblTime[Date],tblTime[[#This Row],[Date]]) &gt; 20, "⚠ Over 20 hours!", "")</f>
        <v/>
      </c>
    </row>
    <row r="423" hidden="1">
      <c r="B423" s="14">
        <f>7+B323</f>
        <v/>
      </c>
      <c r="C423" s="15">
        <f>C403</f>
        <v/>
      </c>
      <c r="D423" s="13">
        <f>$G$2</f>
        <v/>
      </c>
      <c r="E423" s="13">
        <f>IFERROR(_xlfn.XLOOKUP(D423,tblEmployees[EmployeeName],tblEmployees[HomeDepartment],""),"")</f>
        <v/>
      </c>
      <c r="F423" s="17" t="n"/>
      <c r="G423" s="17" t="n"/>
      <c r="H423" s="13">
        <f>IFERROR(INDEX(tblTasks[SuggestedCategory],MATCH(tblTime[[#This Row],[TaskName]],tblTasks[TaskName],0)),"")</f>
        <v/>
      </c>
      <c r="I423" s="17" t="n"/>
      <c r="J423" s="13">
        <f>IF(tblTime[[#This Row],[CategoryOverwrite]]="",tblTime[[#This Row],[SuggCategory]],tblTime[[#This Row],[CategoryOverwrite]])</f>
        <v/>
      </c>
      <c r="K423" s="17" t="n"/>
      <c r="L423" s="17" t="n"/>
      <c r="M423" s="13">
        <f>IF(COUNTA(tblTime[[#This Row],[TaskName]:[Entity]],tblTime[[#This Row],[FinalCategory]:[Hours]])=4,"FILLED","OPEN")</f>
        <v/>
      </c>
      <c r="N423" s="13">
        <f>IF(SUMIFS(tblTime[Hours],tblTime[Date],tblTime[[#This Row],[Date]]) &gt; 20, "⚠ Over 20 hours!", "")</f>
        <v/>
      </c>
    </row>
    <row r="424" hidden="1">
      <c r="B424" s="14">
        <f>7+B324</f>
        <v/>
      </c>
      <c r="C424" s="15">
        <f>C404</f>
        <v/>
      </c>
      <c r="D424" s="13">
        <f>$G$2</f>
        <v/>
      </c>
      <c r="E424" s="13">
        <f>IFERROR(_xlfn.XLOOKUP(D424,tblEmployees[EmployeeName],tblEmployees[HomeDepartment],""),"")</f>
        <v/>
      </c>
      <c r="F424" s="17" t="n"/>
      <c r="G424" s="17" t="n"/>
      <c r="H424" s="13">
        <f>IFERROR(INDEX(tblTasks[SuggestedCategory],MATCH(tblTime[[#This Row],[TaskName]],tblTasks[TaskName],0)),"")</f>
        <v/>
      </c>
      <c r="I424" s="17" t="n"/>
      <c r="J424" s="13">
        <f>IF(tblTime[[#This Row],[CategoryOverwrite]]="",tblTime[[#This Row],[SuggCategory]],tblTime[[#This Row],[CategoryOverwrite]])</f>
        <v/>
      </c>
      <c r="K424" s="17" t="n"/>
      <c r="L424" s="17" t="n"/>
      <c r="M424" s="13">
        <f>IF(COUNTA(tblTime[[#This Row],[TaskName]:[Entity]],tblTime[[#This Row],[FinalCategory]:[Hours]])=4,"FILLED","OPEN")</f>
        <v/>
      </c>
      <c r="N424" s="13">
        <f>IF(SUMIFS(tblTime[Hours],tblTime[Date],tblTime[[#This Row],[Date]]) &gt; 20, "⚠ Over 20 hours!", "")</f>
        <v/>
      </c>
    </row>
    <row r="425" hidden="1">
      <c r="B425" s="14">
        <f>7+B325</f>
        <v/>
      </c>
      <c r="C425" s="15">
        <f>C405</f>
        <v/>
      </c>
      <c r="D425" s="13">
        <f>$G$2</f>
        <v/>
      </c>
      <c r="E425" s="13">
        <f>IFERROR(_xlfn.XLOOKUP(D425,tblEmployees[EmployeeName],tblEmployees[HomeDepartment],""),"")</f>
        <v/>
      </c>
      <c r="F425" s="17" t="n"/>
      <c r="G425" s="17" t="n"/>
      <c r="H425" s="13">
        <f>IFERROR(INDEX(tblTasks[SuggestedCategory],MATCH(tblTime[[#This Row],[TaskName]],tblTasks[TaskName],0)),"")</f>
        <v/>
      </c>
      <c r="I425" s="17" t="n"/>
      <c r="J425" s="13">
        <f>IF(tblTime[[#This Row],[CategoryOverwrite]]="",tblTime[[#This Row],[SuggCategory]],tblTime[[#This Row],[CategoryOverwrite]])</f>
        <v/>
      </c>
      <c r="K425" s="17" t="n"/>
      <c r="L425" s="17" t="n"/>
      <c r="M425" s="13">
        <f>IF(COUNTA(tblTime[[#This Row],[TaskName]:[Entity]],tblTime[[#This Row],[FinalCategory]:[Hours]])=4,"FILLED","OPEN")</f>
        <v/>
      </c>
      <c r="N425" s="13">
        <f>IF(SUMIFS(tblTime[Hours],tblTime[Date],tblTime[[#This Row],[Date]]) &gt; 20, "⚠ Over 20 hours!", "")</f>
        <v/>
      </c>
    </row>
    <row r="426" hidden="1">
      <c r="B426" s="14">
        <f>7+B326</f>
        <v/>
      </c>
      <c r="C426" s="15">
        <f>C406</f>
        <v/>
      </c>
      <c r="D426" s="13">
        <f>$G$2</f>
        <v/>
      </c>
      <c r="E426" s="13">
        <f>IFERROR(_xlfn.XLOOKUP(D426,tblEmployees[EmployeeName],tblEmployees[HomeDepartment],""),"")</f>
        <v/>
      </c>
      <c r="F426" s="17" t="n"/>
      <c r="G426" s="17" t="n"/>
      <c r="H426" s="13">
        <f>IFERROR(INDEX(tblTasks[SuggestedCategory],MATCH(tblTime[[#This Row],[TaskName]],tblTasks[TaskName],0)),"")</f>
        <v/>
      </c>
      <c r="I426" s="17" t="n"/>
      <c r="J426" s="13">
        <f>IF(tblTime[[#This Row],[CategoryOverwrite]]="",tblTime[[#This Row],[SuggCategory]],tblTime[[#This Row],[CategoryOverwrite]])</f>
        <v/>
      </c>
      <c r="K426" s="17" t="n"/>
      <c r="L426" s="17" t="n"/>
      <c r="M426" s="13">
        <f>IF(COUNTA(tblTime[[#This Row],[TaskName]:[Entity]],tblTime[[#This Row],[FinalCategory]:[Hours]])=4,"FILLED","OPEN")</f>
        <v/>
      </c>
      <c r="N426" s="13">
        <f>IF(SUMIFS(tblTime[Hours],tblTime[Date],tblTime[[#This Row],[Date]]) &gt; 20, "⚠ Over 20 hours!", "")</f>
        <v/>
      </c>
    </row>
    <row r="427" hidden="1">
      <c r="B427" s="14">
        <f>7+B327</f>
        <v/>
      </c>
      <c r="C427" s="15">
        <f>C407</f>
        <v/>
      </c>
      <c r="D427" s="13">
        <f>$G$2</f>
        <v/>
      </c>
      <c r="E427" s="13">
        <f>IFERROR(_xlfn.XLOOKUP(D427,tblEmployees[EmployeeName],tblEmployees[HomeDepartment],""),"")</f>
        <v/>
      </c>
      <c r="F427" s="17" t="n"/>
      <c r="G427" s="17" t="n"/>
      <c r="H427" s="13">
        <f>IFERROR(INDEX(tblTasks[SuggestedCategory],MATCH(tblTime[[#This Row],[TaskName]],tblTasks[TaskName],0)),"")</f>
        <v/>
      </c>
      <c r="I427" s="17" t="n"/>
      <c r="J427" s="13">
        <f>IF(tblTime[[#This Row],[CategoryOverwrite]]="",tblTime[[#This Row],[SuggCategory]],tblTime[[#This Row],[CategoryOverwrite]])</f>
        <v/>
      </c>
      <c r="K427" s="17" t="n"/>
      <c r="L427" s="17" t="n"/>
      <c r="M427" s="13">
        <f>IF(COUNTA(tblTime[[#This Row],[TaskName]:[Entity]],tblTime[[#This Row],[FinalCategory]:[Hours]])=4,"FILLED","OPEN")</f>
        <v/>
      </c>
      <c r="N427" s="13">
        <f>IF(SUMIFS(tblTime[Hours],tblTime[Date],tblTime[[#This Row],[Date]]) &gt; 20, "⚠ Over 20 hours!", "")</f>
        <v/>
      </c>
    </row>
    <row r="428" hidden="1">
      <c r="B428" s="14">
        <f>7+B328</f>
        <v/>
      </c>
      <c r="C428" s="15">
        <f>C408</f>
        <v/>
      </c>
      <c r="D428" s="13">
        <f>$G$2</f>
        <v/>
      </c>
      <c r="E428" s="13">
        <f>IFERROR(_xlfn.XLOOKUP(D428,tblEmployees[EmployeeName],tblEmployees[HomeDepartment],""),"")</f>
        <v/>
      </c>
      <c r="F428" s="17" t="n"/>
      <c r="G428" s="17" t="n"/>
      <c r="H428" s="13">
        <f>IFERROR(INDEX(tblTasks[SuggestedCategory],MATCH(tblTime[[#This Row],[TaskName]],tblTasks[TaskName],0)),"")</f>
        <v/>
      </c>
      <c r="I428" s="17" t="n"/>
      <c r="J428" s="13">
        <f>IF(tblTime[[#This Row],[CategoryOverwrite]]="",tblTime[[#This Row],[SuggCategory]],tblTime[[#This Row],[CategoryOverwrite]])</f>
        <v/>
      </c>
      <c r="K428" s="17" t="n"/>
      <c r="L428" s="17" t="n"/>
      <c r="M428" s="13">
        <f>IF(COUNTA(tblTime[[#This Row],[TaskName]:[Entity]],tblTime[[#This Row],[FinalCategory]:[Hours]])=4,"FILLED","OPEN")</f>
        <v/>
      </c>
      <c r="N428" s="13">
        <f>IF(SUMIFS(tblTime[Hours],tblTime[Date],tblTime[[#This Row],[Date]]) &gt; 20, "⚠ Over 20 hours!", "")</f>
        <v/>
      </c>
    </row>
    <row r="429" hidden="1">
      <c r="B429" s="14">
        <f>7+B329</f>
        <v/>
      </c>
      <c r="C429" s="15">
        <f>C409</f>
        <v/>
      </c>
      <c r="D429" s="13">
        <f>$G$2</f>
        <v/>
      </c>
      <c r="E429" s="13">
        <f>IFERROR(_xlfn.XLOOKUP(D429,tblEmployees[EmployeeName],tblEmployees[HomeDepartment],""),"")</f>
        <v/>
      </c>
      <c r="F429" s="17" t="n"/>
      <c r="G429" s="17" t="n"/>
      <c r="H429" s="13">
        <f>IFERROR(INDEX(tblTasks[SuggestedCategory],MATCH(tblTime[[#This Row],[TaskName]],tblTasks[TaskName],0)),"")</f>
        <v/>
      </c>
      <c r="I429" s="17" t="n"/>
      <c r="J429" s="13">
        <f>IF(tblTime[[#This Row],[CategoryOverwrite]]="",tblTime[[#This Row],[SuggCategory]],tblTime[[#This Row],[CategoryOverwrite]])</f>
        <v/>
      </c>
      <c r="K429" s="17" t="n"/>
      <c r="L429" s="17" t="n"/>
      <c r="M429" s="13">
        <f>IF(COUNTA(tblTime[[#This Row],[TaskName]:[Entity]],tblTime[[#This Row],[FinalCategory]:[Hours]])=4,"FILLED","OPEN")</f>
        <v/>
      </c>
      <c r="N429" s="13">
        <f>IF(SUMIFS(tblTime[Hours],tblTime[Date],tblTime[[#This Row],[Date]]) &gt; 20, "⚠ Over 20 hours!", "")</f>
        <v/>
      </c>
    </row>
    <row r="430" hidden="1">
      <c r="B430" s="14">
        <f>7+B330</f>
        <v/>
      </c>
      <c r="C430" s="15">
        <f>C410</f>
        <v/>
      </c>
      <c r="D430" s="13">
        <f>$G$2</f>
        <v/>
      </c>
      <c r="E430" s="13">
        <f>IFERROR(_xlfn.XLOOKUP(D430,tblEmployees[EmployeeName],tblEmployees[HomeDepartment],""),"")</f>
        <v/>
      </c>
      <c r="F430" s="17" t="n"/>
      <c r="G430" s="17" t="n"/>
      <c r="H430" s="13">
        <f>IFERROR(INDEX(tblTasks[SuggestedCategory],MATCH(tblTime[[#This Row],[TaskName]],tblTasks[TaskName],0)),"")</f>
        <v/>
      </c>
      <c r="I430" s="17" t="n"/>
      <c r="J430" s="13">
        <f>IF(tblTime[[#This Row],[CategoryOverwrite]]="",tblTime[[#This Row],[SuggCategory]],tblTime[[#This Row],[CategoryOverwrite]])</f>
        <v/>
      </c>
      <c r="K430" s="17" t="n"/>
      <c r="L430" s="17" t="n"/>
      <c r="M430" s="13">
        <f>IF(COUNTA(tblTime[[#This Row],[TaskName]:[Entity]],tblTime[[#This Row],[FinalCategory]:[Hours]])=4,"FILLED","OPEN")</f>
        <v/>
      </c>
      <c r="N430" s="13">
        <f>IF(SUMIFS(tblTime[Hours],tblTime[Date],tblTime[[#This Row],[Date]]) &gt; 20, "⚠ Over 20 hours!", "")</f>
        <v/>
      </c>
    </row>
    <row r="431" hidden="1">
      <c r="B431" s="14">
        <f>7+B331</f>
        <v/>
      </c>
      <c r="C431" s="15">
        <f>C411</f>
        <v/>
      </c>
      <c r="D431" s="13">
        <f>$G$2</f>
        <v/>
      </c>
      <c r="E431" s="13">
        <f>IFERROR(_xlfn.XLOOKUP(D431,tblEmployees[EmployeeName],tblEmployees[HomeDepartment],""),"")</f>
        <v/>
      </c>
      <c r="F431" s="17" t="n"/>
      <c r="G431" s="17" t="n"/>
      <c r="H431" s="13">
        <f>IFERROR(INDEX(tblTasks[SuggestedCategory],MATCH(tblTime[[#This Row],[TaskName]],tblTasks[TaskName],0)),"")</f>
        <v/>
      </c>
      <c r="I431" s="17" t="n"/>
      <c r="J431" s="13">
        <f>IF(tblTime[[#This Row],[CategoryOverwrite]]="",tblTime[[#This Row],[SuggCategory]],tblTime[[#This Row],[CategoryOverwrite]])</f>
        <v/>
      </c>
      <c r="K431" s="17" t="n"/>
      <c r="L431" s="17" t="n"/>
      <c r="M431" s="13">
        <f>IF(COUNTA(tblTime[[#This Row],[TaskName]:[Entity]],tblTime[[#This Row],[FinalCategory]:[Hours]])=4,"FILLED","OPEN")</f>
        <v/>
      </c>
      <c r="N431" s="13">
        <f>IF(SUMIFS(tblTime[Hours],tblTime[Date],tblTime[[#This Row],[Date]]) &gt; 20, "⚠ Over 20 hours!", "")</f>
        <v/>
      </c>
    </row>
    <row r="432" hidden="1">
      <c r="B432" s="14">
        <f>7+B332</f>
        <v/>
      </c>
      <c r="C432" s="15">
        <f>C412</f>
        <v/>
      </c>
      <c r="D432" s="13">
        <f>$G$2</f>
        <v/>
      </c>
      <c r="E432" s="13">
        <f>IFERROR(_xlfn.XLOOKUP(D432,tblEmployees[EmployeeName],tblEmployees[HomeDepartment],""),"")</f>
        <v/>
      </c>
      <c r="F432" s="17" t="n"/>
      <c r="G432" s="17" t="n"/>
      <c r="H432" s="13">
        <f>IFERROR(INDEX(tblTasks[SuggestedCategory],MATCH(tblTime[[#This Row],[TaskName]],tblTasks[TaskName],0)),"")</f>
        <v/>
      </c>
      <c r="I432" s="17" t="n"/>
      <c r="J432" s="13">
        <f>IF(tblTime[[#This Row],[CategoryOverwrite]]="",tblTime[[#This Row],[SuggCategory]],tblTime[[#This Row],[CategoryOverwrite]])</f>
        <v/>
      </c>
      <c r="K432" s="17" t="n"/>
      <c r="L432" s="17" t="n"/>
      <c r="M432" s="13">
        <f>IF(COUNTA(tblTime[[#This Row],[TaskName]:[Entity]],tblTime[[#This Row],[FinalCategory]:[Hours]])=4,"FILLED","OPEN")</f>
        <v/>
      </c>
      <c r="N432" s="13">
        <f>IF(SUMIFS(tblTime[Hours],tblTime[Date],tblTime[[#This Row],[Date]]) &gt; 20, "⚠ Over 20 hours!", "")</f>
        <v/>
      </c>
    </row>
    <row r="433" hidden="1">
      <c r="B433" s="14">
        <f>7+B333</f>
        <v/>
      </c>
      <c r="C433" s="15">
        <f>C413</f>
        <v/>
      </c>
      <c r="D433" s="13">
        <f>$G$2</f>
        <v/>
      </c>
      <c r="E433" s="13">
        <f>IFERROR(_xlfn.XLOOKUP(D433,tblEmployees[EmployeeName],tblEmployees[HomeDepartment],""),"")</f>
        <v/>
      </c>
      <c r="F433" s="17" t="n"/>
      <c r="G433" s="17" t="n"/>
      <c r="H433" s="13">
        <f>IFERROR(INDEX(tblTasks[SuggestedCategory],MATCH(tblTime[[#This Row],[TaskName]],tblTasks[TaskName],0)),"")</f>
        <v/>
      </c>
      <c r="I433" s="17" t="n"/>
      <c r="J433" s="13">
        <f>IF(tblTime[[#This Row],[CategoryOverwrite]]="",tblTime[[#This Row],[SuggCategory]],tblTime[[#This Row],[CategoryOverwrite]])</f>
        <v/>
      </c>
      <c r="K433" s="17" t="n"/>
      <c r="L433" s="17" t="n"/>
      <c r="M433" s="13">
        <f>IF(COUNTA(tblTime[[#This Row],[TaskName]:[Entity]],tblTime[[#This Row],[FinalCategory]:[Hours]])=4,"FILLED","OPEN")</f>
        <v/>
      </c>
      <c r="N433" s="13">
        <f>IF(SUMIFS(tblTime[Hours],tblTime[Date],tblTime[[#This Row],[Date]]) &gt; 20, "⚠ Over 20 hours!", "")</f>
        <v/>
      </c>
    </row>
    <row r="434" hidden="1">
      <c r="B434" s="14">
        <f>7+B334</f>
        <v/>
      </c>
      <c r="C434" s="15">
        <f>C414</f>
        <v/>
      </c>
      <c r="D434" s="13">
        <f>$G$2</f>
        <v/>
      </c>
      <c r="E434" s="13">
        <f>IFERROR(_xlfn.XLOOKUP(D434,tblEmployees[EmployeeName],tblEmployees[HomeDepartment],""),"")</f>
        <v/>
      </c>
      <c r="F434" s="17" t="n"/>
      <c r="G434" s="17" t="n"/>
      <c r="H434" s="13">
        <f>IFERROR(INDEX(tblTasks[SuggestedCategory],MATCH(tblTime[[#This Row],[TaskName]],tblTasks[TaskName],0)),"")</f>
        <v/>
      </c>
      <c r="I434" s="17" t="n"/>
      <c r="J434" s="13">
        <f>IF(tblTime[[#This Row],[CategoryOverwrite]]="",tblTime[[#This Row],[SuggCategory]],tblTime[[#This Row],[CategoryOverwrite]])</f>
        <v/>
      </c>
      <c r="K434" s="17" t="n"/>
      <c r="L434" s="17" t="n"/>
      <c r="M434" s="13">
        <f>IF(COUNTA(tblTime[[#This Row],[TaskName]:[Entity]],tblTime[[#This Row],[FinalCategory]:[Hours]])=4,"FILLED","OPEN")</f>
        <v/>
      </c>
      <c r="N434" s="13">
        <f>IF(SUMIFS(tblTime[Hours],tblTime[Date],tblTime[[#This Row],[Date]]) &gt; 20, "⚠ Over 20 hours!", "")</f>
        <v/>
      </c>
    </row>
    <row r="435" hidden="1">
      <c r="B435" s="14">
        <f>7+B335</f>
        <v/>
      </c>
      <c r="C435" s="15">
        <f>C415</f>
        <v/>
      </c>
      <c r="D435" s="13">
        <f>$G$2</f>
        <v/>
      </c>
      <c r="E435" s="13">
        <f>IFERROR(_xlfn.XLOOKUP(D435,tblEmployees[EmployeeName],tblEmployees[HomeDepartment],""),"")</f>
        <v/>
      </c>
      <c r="F435" s="17" t="n"/>
      <c r="G435" s="17" t="n"/>
      <c r="H435" s="13">
        <f>IFERROR(INDEX(tblTasks[SuggestedCategory],MATCH(tblTime[[#This Row],[TaskName]],tblTasks[TaskName],0)),"")</f>
        <v/>
      </c>
      <c r="I435" s="17" t="n"/>
      <c r="J435" s="13">
        <f>IF(tblTime[[#This Row],[CategoryOverwrite]]="",tblTime[[#This Row],[SuggCategory]],tblTime[[#This Row],[CategoryOverwrite]])</f>
        <v/>
      </c>
      <c r="K435" s="17" t="n"/>
      <c r="L435" s="17" t="n"/>
      <c r="M435" s="13">
        <f>IF(COUNTA(tblTime[[#This Row],[TaskName]:[Entity]],tblTime[[#This Row],[FinalCategory]:[Hours]])=4,"FILLED","OPEN")</f>
        <v/>
      </c>
      <c r="N435" s="13">
        <f>IF(SUMIFS(tblTime[Hours],tblTime[Date],tblTime[[#This Row],[Date]]) &gt; 20, "⚠ Over 20 hours!", "")</f>
        <v/>
      </c>
    </row>
    <row r="436" hidden="1">
      <c r="B436" s="14">
        <f>7+B336</f>
        <v/>
      </c>
      <c r="C436" s="15">
        <f>C416</f>
        <v/>
      </c>
      <c r="D436" s="13">
        <f>$G$2</f>
        <v/>
      </c>
      <c r="E436" s="13">
        <f>IFERROR(_xlfn.XLOOKUP(D436,tblEmployees[EmployeeName],tblEmployees[HomeDepartment],""),"")</f>
        <v/>
      </c>
      <c r="F436" s="17" t="n"/>
      <c r="G436" s="17" t="n"/>
      <c r="H436" s="13">
        <f>IFERROR(INDEX(tblTasks[SuggestedCategory],MATCH(tblTime[[#This Row],[TaskName]],tblTasks[TaskName],0)),"")</f>
        <v/>
      </c>
      <c r="I436" s="17" t="n"/>
      <c r="J436" s="13">
        <f>IF(tblTime[[#This Row],[CategoryOverwrite]]="",tblTime[[#This Row],[SuggCategory]],tblTime[[#This Row],[CategoryOverwrite]])</f>
        <v/>
      </c>
      <c r="K436" s="17" t="n"/>
      <c r="L436" s="17" t="n"/>
      <c r="M436" s="13">
        <f>IF(COUNTA(tblTime[[#This Row],[TaskName]:[Entity]],tblTime[[#This Row],[FinalCategory]:[Hours]])=4,"FILLED","OPEN")</f>
        <v/>
      </c>
      <c r="N436" s="13">
        <f>IF(SUMIFS(tblTime[Hours],tblTime[Date],tblTime[[#This Row],[Date]]) &gt; 20, "⚠ Over 20 hours!", "")</f>
        <v/>
      </c>
    </row>
    <row r="437" hidden="1">
      <c r="B437" s="14">
        <f>7+B337</f>
        <v/>
      </c>
      <c r="C437" s="15">
        <f>C417</f>
        <v/>
      </c>
      <c r="D437" s="13">
        <f>$G$2</f>
        <v/>
      </c>
      <c r="E437" s="13">
        <f>IFERROR(_xlfn.XLOOKUP(D437,tblEmployees[EmployeeName],tblEmployees[HomeDepartment],""),"")</f>
        <v/>
      </c>
      <c r="F437" s="17" t="n"/>
      <c r="G437" s="17" t="n"/>
      <c r="H437" s="13">
        <f>IFERROR(INDEX(tblTasks[SuggestedCategory],MATCH(tblTime[[#This Row],[TaskName]],tblTasks[TaskName],0)),"")</f>
        <v/>
      </c>
      <c r="I437" s="17" t="n"/>
      <c r="J437" s="13">
        <f>IF(tblTime[[#This Row],[CategoryOverwrite]]="",tblTime[[#This Row],[SuggCategory]],tblTime[[#This Row],[CategoryOverwrite]])</f>
        <v/>
      </c>
      <c r="K437" s="17" t="n"/>
      <c r="L437" s="17" t="n"/>
      <c r="M437" s="13">
        <f>IF(COUNTA(tblTime[[#This Row],[TaskName]:[Entity]],tblTime[[#This Row],[FinalCategory]:[Hours]])=4,"FILLED","OPEN")</f>
        <v/>
      </c>
      <c r="N437" s="13">
        <f>IF(SUMIFS(tblTime[Hours],tblTime[Date],tblTime[[#This Row],[Date]]) &gt; 20, "⚠ Over 20 hours!", "")</f>
        <v/>
      </c>
    </row>
    <row r="438" hidden="1">
      <c r="B438" s="14">
        <f>7+B338</f>
        <v/>
      </c>
      <c r="C438" s="15">
        <f>C418</f>
        <v/>
      </c>
      <c r="D438" s="13">
        <f>$G$2</f>
        <v/>
      </c>
      <c r="E438" s="13">
        <f>IFERROR(_xlfn.XLOOKUP(D438,tblEmployees[EmployeeName],tblEmployees[HomeDepartment],""),"")</f>
        <v/>
      </c>
      <c r="F438" s="17" t="n"/>
      <c r="G438" s="17" t="n"/>
      <c r="H438" s="13">
        <f>IFERROR(INDEX(tblTasks[SuggestedCategory],MATCH(tblTime[[#This Row],[TaskName]],tblTasks[TaskName],0)),"")</f>
        <v/>
      </c>
      <c r="I438" s="17" t="n"/>
      <c r="J438" s="13">
        <f>IF(tblTime[[#This Row],[CategoryOverwrite]]="",tblTime[[#This Row],[SuggCategory]],tblTime[[#This Row],[CategoryOverwrite]])</f>
        <v/>
      </c>
      <c r="K438" s="17" t="n"/>
      <c r="L438" s="17" t="n"/>
      <c r="M438" s="13">
        <f>IF(COUNTA(tblTime[[#This Row],[TaskName]:[Entity]],tblTime[[#This Row],[FinalCategory]:[Hours]])=4,"FILLED","OPEN")</f>
        <v/>
      </c>
      <c r="N438" s="13">
        <f>IF(SUMIFS(tblTime[Hours],tblTime[Date],tblTime[[#This Row],[Date]]) &gt; 20, "⚠ Over 20 hours!", "")</f>
        <v/>
      </c>
    </row>
    <row r="439" hidden="1">
      <c r="B439" s="14">
        <f>7+B339</f>
        <v/>
      </c>
      <c r="C439" s="15">
        <f>C419</f>
        <v/>
      </c>
      <c r="D439" s="13">
        <f>$G$2</f>
        <v/>
      </c>
      <c r="E439" s="13">
        <f>IFERROR(_xlfn.XLOOKUP(D439,tblEmployees[EmployeeName],tblEmployees[HomeDepartment],""),"")</f>
        <v/>
      </c>
      <c r="F439" s="17" t="n"/>
      <c r="G439" s="17" t="n"/>
      <c r="H439" s="13">
        <f>IFERROR(INDEX(tblTasks[SuggestedCategory],MATCH(tblTime[[#This Row],[TaskName]],tblTasks[TaskName],0)),"")</f>
        <v/>
      </c>
      <c r="I439" s="17" t="n"/>
      <c r="J439" s="13">
        <f>IF(tblTime[[#This Row],[CategoryOverwrite]]="",tblTime[[#This Row],[SuggCategory]],tblTime[[#This Row],[CategoryOverwrite]])</f>
        <v/>
      </c>
      <c r="K439" s="17" t="n"/>
      <c r="L439" s="17" t="n"/>
      <c r="M439" s="13">
        <f>IF(COUNTA(tblTime[[#This Row],[TaskName]:[Entity]],tblTime[[#This Row],[FinalCategory]:[Hours]])=4,"FILLED","OPEN")</f>
        <v/>
      </c>
      <c r="N439" s="13">
        <f>IF(SUMIFS(tblTime[Hours],tblTime[Date],tblTime[[#This Row],[Date]]) &gt; 20, "⚠ Over 20 hours!", "")</f>
        <v/>
      </c>
    </row>
    <row r="440" hidden="1">
      <c r="B440" s="14">
        <f>7+B340</f>
        <v/>
      </c>
      <c r="C440" s="15">
        <f>C420</f>
        <v/>
      </c>
      <c r="D440" s="13">
        <f>$G$2</f>
        <v/>
      </c>
      <c r="E440" s="13">
        <f>IFERROR(_xlfn.XLOOKUP(D440,tblEmployees[EmployeeName],tblEmployees[HomeDepartment],""),"")</f>
        <v/>
      </c>
      <c r="F440" s="17" t="n"/>
      <c r="G440" s="17" t="n"/>
      <c r="H440" s="13">
        <f>IFERROR(INDEX(tblTasks[SuggestedCategory],MATCH(tblTime[[#This Row],[TaskName]],tblTasks[TaskName],0)),"")</f>
        <v/>
      </c>
      <c r="I440" s="17" t="n"/>
      <c r="J440" s="13">
        <f>IF(tblTime[[#This Row],[CategoryOverwrite]]="",tblTime[[#This Row],[SuggCategory]],tblTime[[#This Row],[CategoryOverwrite]])</f>
        <v/>
      </c>
      <c r="K440" s="17" t="n"/>
      <c r="L440" s="17" t="n"/>
      <c r="M440" s="13">
        <f>IF(COUNTA(tblTime[[#This Row],[TaskName]:[Entity]],tblTime[[#This Row],[FinalCategory]:[Hours]])=4,"FILLED","OPEN")</f>
        <v/>
      </c>
      <c r="N440" s="13">
        <f>IF(SUMIFS(tblTime[Hours],tblTime[Date],tblTime[[#This Row],[Date]]) &gt; 20, "⚠ Over 20 hours!", "")</f>
        <v/>
      </c>
    </row>
    <row r="441" hidden="1">
      <c r="B441" s="14">
        <f>7+B341</f>
        <v/>
      </c>
      <c r="C441" s="15">
        <f>C421</f>
        <v/>
      </c>
      <c r="D441" s="13">
        <f>$G$2</f>
        <v/>
      </c>
      <c r="E441" s="13">
        <f>IFERROR(_xlfn.XLOOKUP(D441,tblEmployees[EmployeeName],tblEmployees[HomeDepartment],""),"")</f>
        <v/>
      </c>
      <c r="F441" s="17" t="n"/>
      <c r="G441" s="17" t="n"/>
      <c r="H441" s="13">
        <f>IFERROR(INDEX(tblTasks[SuggestedCategory],MATCH(tblTime[[#This Row],[TaskName]],tblTasks[TaskName],0)),"")</f>
        <v/>
      </c>
      <c r="I441" s="17" t="n"/>
      <c r="J441" s="13">
        <f>IF(tblTime[[#This Row],[CategoryOverwrite]]="",tblTime[[#This Row],[SuggCategory]],tblTime[[#This Row],[CategoryOverwrite]])</f>
        <v/>
      </c>
      <c r="K441" s="17" t="n"/>
      <c r="L441" s="17" t="n"/>
      <c r="M441" s="13">
        <f>IF(COUNTA(tblTime[[#This Row],[TaskName]:[Entity]],tblTime[[#This Row],[FinalCategory]:[Hours]])=4,"FILLED","OPEN")</f>
        <v/>
      </c>
      <c r="N441" s="13">
        <f>IF(SUMIFS(tblTime[Hours],tblTime[Date],tblTime[[#This Row],[Date]]) &gt; 20, "⚠ Over 20 hours!", "")</f>
        <v/>
      </c>
    </row>
    <row r="442" hidden="1">
      <c r="B442" s="14">
        <f>7+B342</f>
        <v/>
      </c>
      <c r="C442" s="15">
        <f>C422</f>
        <v/>
      </c>
      <c r="D442" s="13">
        <f>$G$2</f>
        <v/>
      </c>
      <c r="E442" s="13">
        <f>IFERROR(_xlfn.XLOOKUP(D442,tblEmployees[EmployeeName],tblEmployees[HomeDepartment],""),"")</f>
        <v/>
      </c>
      <c r="F442" s="17" t="n"/>
      <c r="G442" s="17" t="n"/>
      <c r="H442" s="13">
        <f>IFERROR(INDEX(tblTasks[SuggestedCategory],MATCH(tblTime[[#This Row],[TaskName]],tblTasks[TaskName],0)),"")</f>
        <v/>
      </c>
      <c r="I442" s="17" t="n"/>
      <c r="J442" s="13">
        <f>IF(tblTime[[#This Row],[CategoryOverwrite]]="",tblTime[[#This Row],[SuggCategory]],tblTime[[#This Row],[CategoryOverwrite]])</f>
        <v/>
      </c>
      <c r="K442" s="17" t="n"/>
      <c r="L442" s="17" t="n"/>
      <c r="M442" s="13">
        <f>IF(COUNTA(tblTime[[#This Row],[TaskName]:[Entity]],tblTime[[#This Row],[FinalCategory]:[Hours]])=4,"FILLED","OPEN")</f>
        <v/>
      </c>
      <c r="N442" s="13">
        <f>IF(SUMIFS(tblTime[Hours],tblTime[Date],tblTime[[#This Row],[Date]]) &gt; 20, "⚠ Over 20 hours!", "")</f>
        <v/>
      </c>
    </row>
    <row r="443" hidden="1">
      <c r="B443" s="14">
        <f>7+B343</f>
        <v/>
      </c>
      <c r="C443" s="15">
        <f>C423</f>
        <v/>
      </c>
      <c r="D443" s="13">
        <f>$G$2</f>
        <v/>
      </c>
      <c r="E443" s="13">
        <f>IFERROR(_xlfn.XLOOKUP(D443,tblEmployees[EmployeeName],tblEmployees[HomeDepartment],""),"")</f>
        <v/>
      </c>
      <c r="F443" s="17" t="n"/>
      <c r="G443" s="17" t="n"/>
      <c r="H443" s="13">
        <f>IFERROR(INDEX(tblTasks[SuggestedCategory],MATCH(tblTime[[#This Row],[TaskName]],tblTasks[TaskName],0)),"")</f>
        <v/>
      </c>
      <c r="I443" s="17" t="n"/>
      <c r="J443" s="13">
        <f>IF(tblTime[[#This Row],[CategoryOverwrite]]="",tblTime[[#This Row],[SuggCategory]],tblTime[[#This Row],[CategoryOverwrite]])</f>
        <v/>
      </c>
      <c r="K443" s="17" t="n"/>
      <c r="L443" s="17" t="n"/>
      <c r="M443" s="13">
        <f>IF(COUNTA(tblTime[[#This Row],[TaskName]:[Entity]],tblTime[[#This Row],[FinalCategory]:[Hours]])=4,"FILLED","OPEN")</f>
        <v/>
      </c>
      <c r="N443" s="13">
        <f>IF(SUMIFS(tblTime[Hours],tblTime[Date],tblTime[[#This Row],[Date]]) &gt; 20, "⚠ Over 20 hours!", "")</f>
        <v/>
      </c>
    </row>
    <row r="444" hidden="1">
      <c r="B444" s="14">
        <f>7+B344</f>
        <v/>
      </c>
      <c r="C444" s="15">
        <f>C424</f>
        <v/>
      </c>
      <c r="D444" s="13">
        <f>$G$2</f>
        <v/>
      </c>
      <c r="E444" s="13">
        <f>IFERROR(_xlfn.XLOOKUP(D444,tblEmployees[EmployeeName],tblEmployees[HomeDepartment],""),"")</f>
        <v/>
      </c>
      <c r="F444" s="17" t="n"/>
      <c r="G444" s="17" t="n"/>
      <c r="H444" s="13">
        <f>IFERROR(INDEX(tblTasks[SuggestedCategory],MATCH(tblTime[[#This Row],[TaskName]],tblTasks[TaskName],0)),"")</f>
        <v/>
      </c>
      <c r="I444" s="17" t="n"/>
      <c r="J444" s="13">
        <f>IF(tblTime[[#This Row],[CategoryOverwrite]]="",tblTime[[#This Row],[SuggCategory]],tblTime[[#This Row],[CategoryOverwrite]])</f>
        <v/>
      </c>
      <c r="K444" s="17" t="n"/>
      <c r="L444" s="17" t="n"/>
      <c r="M444" s="13">
        <f>IF(COUNTA(tblTime[[#This Row],[TaskName]:[Entity]],tblTime[[#This Row],[FinalCategory]:[Hours]])=4,"FILLED","OPEN")</f>
        <v/>
      </c>
      <c r="N444" s="13">
        <f>IF(SUMIFS(tblTime[Hours],tblTime[Date],tblTime[[#This Row],[Date]]) &gt; 20, "⚠ Over 20 hours!", "")</f>
        <v/>
      </c>
    </row>
    <row r="445" hidden="1">
      <c r="B445" s="14">
        <f>7+B345</f>
        <v/>
      </c>
      <c r="C445" s="15">
        <f>C425</f>
        <v/>
      </c>
      <c r="D445" s="13">
        <f>$G$2</f>
        <v/>
      </c>
      <c r="E445" s="13">
        <f>IFERROR(_xlfn.XLOOKUP(D445,tblEmployees[EmployeeName],tblEmployees[HomeDepartment],""),"")</f>
        <v/>
      </c>
      <c r="F445" s="17" t="n"/>
      <c r="G445" s="17" t="n"/>
      <c r="H445" s="13">
        <f>IFERROR(INDEX(tblTasks[SuggestedCategory],MATCH(tblTime[[#This Row],[TaskName]],tblTasks[TaskName],0)),"")</f>
        <v/>
      </c>
      <c r="I445" s="17" t="n"/>
      <c r="J445" s="13">
        <f>IF(tblTime[[#This Row],[CategoryOverwrite]]="",tblTime[[#This Row],[SuggCategory]],tblTime[[#This Row],[CategoryOverwrite]])</f>
        <v/>
      </c>
      <c r="K445" s="17" t="n"/>
      <c r="L445" s="17" t="n"/>
      <c r="M445" s="13">
        <f>IF(COUNTA(tblTime[[#This Row],[TaskName]:[Entity]],tblTime[[#This Row],[FinalCategory]:[Hours]])=4,"FILLED","OPEN")</f>
        <v/>
      </c>
      <c r="N445" s="13">
        <f>IF(SUMIFS(tblTime[Hours],tblTime[Date],tblTime[[#This Row],[Date]]) &gt; 20, "⚠ Over 20 hours!", "")</f>
        <v/>
      </c>
    </row>
    <row r="446" hidden="1">
      <c r="B446" s="14">
        <f>7+B346</f>
        <v/>
      </c>
      <c r="C446" s="15">
        <f>C426</f>
        <v/>
      </c>
      <c r="D446" s="13">
        <f>$G$2</f>
        <v/>
      </c>
      <c r="E446" s="13">
        <f>IFERROR(_xlfn.XLOOKUP(D446,tblEmployees[EmployeeName],tblEmployees[HomeDepartment],""),"")</f>
        <v/>
      </c>
      <c r="F446" s="17" t="n"/>
      <c r="G446" s="17" t="n"/>
      <c r="H446" s="13">
        <f>IFERROR(INDEX(tblTasks[SuggestedCategory],MATCH(tblTime[[#This Row],[TaskName]],tblTasks[TaskName],0)),"")</f>
        <v/>
      </c>
      <c r="I446" s="17" t="n"/>
      <c r="J446" s="13">
        <f>IF(tblTime[[#This Row],[CategoryOverwrite]]="",tblTime[[#This Row],[SuggCategory]],tblTime[[#This Row],[CategoryOverwrite]])</f>
        <v/>
      </c>
      <c r="K446" s="17" t="n"/>
      <c r="L446" s="17" t="n"/>
      <c r="M446" s="13">
        <f>IF(COUNTA(tblTime[[#This Row],[TaskName]:[Entity]],tblTime[[#This Row],[FinalCategory]:[Hours]])=4,"FILLED","OPEN")</f>
        <v/>
      </c>
      <c r="N446" s="13">
        <f>IF(SUMIFS(tblTime[Hours],tblTime[Date],tblTime[[#This Row],[Date]]) &gt; 20, "⚠ Over 20 hours!", "")</f>
        <v/>
      </c>
    </row>
    <row r="447" hidden="1">
      <c r="B447" s="14">
        <f>7+B347</f>
        <v/>
      </c>
      <c r="C447" s="15">
        <f>C427</f>
        <v/>
      </c>
      <c r="D447" s="13">
        <f>$G$2</f>
        <v/>
      </c>
      <c r="E447" s="13">
        <f>IFERROR(_xlfn.XLOOKUP(D447,tblEmployees[EmployeeName],tblEmployees[HomeDepartment],""),"")</f>
        <v/>
      </c>
      <c r="F447" s="17" t="n"/>
      <c r="G447" s="17" t="n"/>
      <c r="H447" s="13">
        <f>IFERROR(INDEX(tblTasks[SuggestedCategory],MATCH(tblTime[[#This Row],[TaskName]],tblTasks[TaskName],0)),"")</f>
        <v/>
      </c>
      <c r="I447" s="17" t="n"/>
      <c r="J447" s="13">
        <f>IF(tblTime[[#This Row],[CategoryOverwrite]]="",tblTime[[#This Row],[SuggCategory]],tblTime[[#This Row],[CategoryOverwrite]])</f>
        <v/>
      </c>
      <c r="K447" s="17" t="n"/>
      <c r="L447" s="17" t="n"/>
      <c r="M447" s="13">
        <f>IF(COUNTA(tblTime[[#This Row],[TaskName]:[Entity]],tblTime[[#This Row],[FinalCategory]:[Hours]])=4,"FILLED","OPEN")</f>
        <v/>
      </c>
      <c r="N447" s="13">
        <f>IF(SUMIFS(tblTime[Hours],tblTime[Date],tblTime[[#This Row],[Date]]) &gt; 20, "⚠ Over 20 hours!", "")</f>
        <v/>
      </c>
    </row>
    <row r="448" hidden="1">
      <c r="B448" s="14">
        <f>7+B348</f>
        <v/>
      </c>
      <c r="C448" s="15">
        <f>C428</f>
        <v/>
      </c>
      <c r="D448" s="13">
        <f>$G$2</f>
        <v/>
      </c>
      <c r="E448" s="13">
        <f>IFERROR(_xlfn.XLOOKUP(D448,tblEmployees[EmployeeName],tblEmployees[HomeDepartment],""),"")</f>
        <v/>
      </c>
      <c r="F448" s="17" t="n"/>
      <c r="G448" s="17" t="n"/>
      <c r="H448" s="13">
        <f>IFERROR(INDEX(tblTasks[SuggestedCategory],MATCH(tblTime[[#This Row],[TaskName]],tblTasks[TaskName],0)),"")</f>
        <v/>
      </c>
      <c r="I448" s="17" t="n"/>
      <c r="J448" s="13">
        <f>IF(tblTime[[#This Row],[CategoryOverwrite]]="",tblTime[[#This Row],[SuggCategory]],tblTime[[#This Row],[CategoryOverwrite]])</f>
        <v/>
      </c>
      <c r="K448" s="17" t="n"/>
      <c r="L448" s="17" t="n"/>
      <c r="M448" s="13">
        <f>IF(COUNTA(tblTime[[#This Row],[TaskName]:[Entity]],tblTime[[#This Row],[FinalCategory]:[Hours]])=4,"FILLED","OPEN")</f>
        <v/>
      </c>
      <c r="N448" s="13">
        <f>IF(SUMIFS(tblTime[Hours],tblTime[Date],tblTime[[#This Row],[Date]]) &gt; 20, "⚠ Over 20 hours!", "")</f>
        <v/>
      </c>
    </row>
    <row r="449" hidden="1">
      <c r="B449" s="14">
        <f>7+B349</f>
        <v/>
      </c>
      <c r="C449" s="15">
        <f>C429</f>
        <v/>
      </c>
      <c r="D449" s="13">
        <f>$G$2</f>
        <v/>
      </c>
      <c r="E449" s="13">
        <f>IFERROR(_xlfn.XLOOKUP(D449,tblEmployees[EmployeeName],tblEmployees[HomeDepartment],""),"")</f>
        <v/>
      </c>
      <c r="F449" s="17" t="n"/>
      <c r="G449" s="17" t="n"/>
      <c r="H449" s="13">
        <f>IFERROR(INDEX(tblTasks[SuggestedCategory],MATCH(tblTime[[#This Row],[TaskName]],tblTasks[TaskName],0)),"")</f>
        <v/>
      </c>
      <c r="I449" s="17" t="n"/>
      <c r="J449" s="13">
        <f>IF(tblTime[[#This Row],[CategoryOverwrite]]="",tblTime[[#This Row],[SuggCategory]],tblTime[[#This Row],[CategoryOverwrite]])</f>
        <v/>
      </c>
      <c r="K449" s="17" t="n"/>
      <c r="L449" s="17" t="n"/>
      <c r="M449" s="13">
        <f>IF(COUNTA(tblTime[[#This Row],[TaskName]:[Entity]],tblTime[[#This Row],[FinalCategory]:[Hours]])=4,"FILLED","OPEN")</f>
        <v/>
      </c>
      <c r="N449" s="13">
        <f>IF(SUMIFS(tblTime[Hours],tblTime[Date],tblTime[[#This Row],[Date]]) &gt; 20, "⚠ Over 20 hours!", "")</f>
        <v/>
      </c>
    </row>
    <row r="450" hidden="1">
      <c r="B450" s="14">
        <f>7+B350</f>
        <v/>
      </c>
      <c r="C450" s="15">
        <f>C430</f>
        <v/>
      </c>
      <c r="D450" s="13">
        <f>$G$2</f>
        <v/>
      </c>
      <c r="E450" s="13">
        <f>IFERROR(_xlfn.XLOOKUP(D450,tblEmployees[EmployeeName],tblEmployees[HomeDepartment],""),"")</f>
        <v/>
      </c>
      <c r="F450" s="17" t="n"/>
      <c r="G450" s="17" t="n"/>
      <c r="H450" s="13">
        <f>IFERROR(INDEX(tblTasks[SuggestedCategory],MATCH(tblTime[[#This Row],[TaskName]],tblTasks[TaskName],0)),"")</f>
        <v/>
      </c>
      <c r="I450" s="17" t="n"/>
      <c r="J450" s="13">
        <f>IF(tblTime[[#This Row],[CategoryOverwrite]]="",tblTime[[#This Row],[SuggCategory]],tblTime[[#This Row],[CategoryOverwrite]])</f>
        <v/>
      </c>
      <c r="K450" s="17" t="n"/>
      <c r="L450" s="17" t="n"/>
      <c r="M450" s="13">
        <f>IF(COUNTA(tblTime[[#This Row],[TaskName]:[Entity]],tblTime[[#This Row],[FinalCategory]:[Hours]])=4,"FILLED","OPEN")</f>
        <v/>
      </c>
      <c r="N450" s="13">
        <f>IF(SUMIFS(tblTime[Hours],tblTime[Date],tblTime[[#This Row],[Date]]) &gt; 20, "⚠ Over 20 hours!", "")</f>
        <v/>
      </c>
    </row>
    <row r="451" hidden="1">
      <c r="B451" s="14">
        <f>7+B351</f>
        <v/>
      </c>
      <c r="C451" s="15">
        <f>C431</f>
        <v/>
      </c>
      <c r="D451" s="13">
        <f>$G$2</f>
        <v/>
      </c>
      <c r="E451" s="13">
        <f>IFERROR(_xlfn.XLOOKUP(D451,tblEmployees[EmployeeName],tblEmployees[HomeDepartment],""),"")</f>
        <v/>
      </c>
      <c r="F451" s="17" t="n"/>
      <c r="G451" s="17" t="n"/>
      <c r="H451" s="13">
        <f>IFERROR(INDEX(tblTasks[SuggestedCategory],MATCH(tblTime[[#This Row],[TaskName]],tblTasks[TaskName],0)),"")</f>
        <v/>
      </c>
      <c r="I451" s="17" t="n"/>
      <c r="J451" s="13">
        <f>IF(tblTime[[#This Row],[CategoryOverwrite]]="",tblTime[[#This Row],[SuggCategory]],tblTime[[#This Row],[CategoryOverwrite]])</f>
        <v/>
      </c>
      <c r="K451" s="17" t="n"/>
      <c r="L451" s="17" t="n"/>
      <c r="M451" s="13">
        <f>IF(COUNTA(tblTime[[#This Row],[TaskName]:[Entity]],tblTime[[#This Row],[FinalCategory]:[Hours]])=4,"FILLED","OPEN")</f>
        <v/>
      </c>
      <c r="N451" s="13">
        <f>IF(SUMIFS(tblTime[Hours],tblTime[Date],tblTime[[#This Row],[Date]]) &gt; 20, "⚠ Over 20 hours!", "")</f>
        <v/>
      </c>
    </row>
    <row r="452" hidden="1">
      <c r="B452" s="14">
        <f>7+B352</f>
        <v/>
      </c>
      <c r="C452" s="15">
        <f>C432</f>
        <v/>
      </c>
      <c r="D452" s="13">
        <f>$G$2</f>
        <v/>
      </c>
      <c r="E452" s="13">
        <f>IFERROR(_xlfn.XLOOKUP(D452,tblEmployees[EmployeeName],tblEmployees[HomeDepartment],""),"")</f>
        <v/>
      </c>
      <c r="F452" s="17" t="n"/>
      <c r="G452" s="17" t="n"/>
      <c r="H452" s="13">
        <f>IFERROR(INDEX(tblTasks[SuggestedCategory],MATCH(tblTime[[#This Row],[TaskName]],tblTasks[TaskName],0)),"")</f>
        <v/>
      </c>
      <c r="I452" s="17" t="n"/>
      <c r="J452" s="13">
        <f>IF(tblTime[[#This Row],[CategoryOverwrite]]="",tblTime[[#This Row],[SuggCategory]],tblTime[[#This Row],[CategoryOverwrite]])</f>
        <v/>
      </c>
      <c r="K452" s="17" t="n"/>
      <c r="L452" s="17" t="n"/>
      <c r="M452" s="13">
        <f>IF(COUNTA(tblTime[[#This Row],[TaskName]:[Entity]],tblTime[[#This Row],[FinalCategory]:[Hours]])=4,"FILLED","OPEN")</f>
        <v/>
      </c>
      <c r="N452" s="13">
        <f>IF(SUMIFS(tblTime[Hours],tblTime[Date],tblTime[[#This Row],[Date]]) &gt; 20, "⚠ Over 20 hours!", "")</f>
        <v/>
      </c>
    </row>
    <row r="453" hidden="1">
      <c r="B453" s="14">
        <f>7+B353</f>
        <v/>
      </c>
      <c r="C453" s="15">
        <f>C433</f>
        <v/>
      </c>
      <c r="D453" s="13">
        <f>$G$2</f>
        <v/>
      </c>
      <c r="E453" s="13">
        <f>IFERROR(_xlfn.XLOOKUP(D453,tblEmployees[EmployeeName],tblEmployees[HomeDepartment],""),"")</f>
        <v/>
      </c>
      <c r="F453" s="17" t="n"/>
      <c r="G453" s="17" t="n"/>
      <c r="H453" s="13">
        <f>IFERROR(INDEX(tblTasks[SuggestedCategory],MATCH(tblTime[[#This Row],[TaskName]],tblTasks[TaskName],0)),"")</f>
        <v/>
      </c>
      <c r="I453" s="17" t="n"/>
      <c r="J453" s="13">
        <f>IF(tblTime[[#This Row],[CategoryOverwrite]]="",tblTime[[#This Row],[SuggCategory]],tblTime[[#This Row],[CategoryOverwrite]])</f>
        <v/>
      </c>
      <c r="K453" s="17" t="n"/>
      <c r="L453" s="17" t="n"/>
      <c r="M453" s="13">
        <f>IF(COUNTA(tblTime[[#This Row],[TaskName]:[Entity]],tblTime[[#This Row],[FinalCategory]:[Hours]])=4,"FILLED","OPEN")</f>
        <v/>
      </c>
      <c r="N453" s="13">
        <f>IF(SUMIFS(tblTime[Hours],tblTime[Date],tblTime[[#This Row],[Date]]) &gt; 20, "⚠ Over 20 hours!", "")</f>
        <v/>
      </c>
    </row>
    <row r="454" hidden="1">
      <c r="B454" s="14">
        <f>7+B354</f>
        <v/>
      </c>
      <c r="C454" s="15">
        <f>C434</f>
        <v/>
      </c>
      <c r="D454" s="13">
        <f>$G$2</f>
        <v/>
      </c>
      <c r="E454" s="13">
        <f>IFERROR(_xlfn.XLOOKUP(D454,tblEmployees[EmployeeName],tblEmployees[HomeDepartment],""),"")</f>
        <v/>
      </c>
      <c r="F454" s="17" t="n"/>
      <c r="G454" s="17" t="n"/>
      <c r="H454" s="13">
        <f>IFERROR(INDEX(tblTasks[SuggestedCategory],MATCH(tblTime[[#This Row],[TaskName]],tblTasks[TaskName],0)),"")</f>
        <v/>
      </c>
      <c r="I454" s="17" t="n"/>
      <c r="J454" s="13">
        <f>IF(tblTime[[#This Row],[CategoryOverwrite]]="",tblTime[[#This Row],[SuggCategory]],tblTime[[#This Row],[CategoryOverwrite]])</f>
        <v/>
      </c>
      <c r="K454" s="17" t="n"/>
      <c r="L454" s="17" t="n"/>
      <c r="M454" s="13">
        <f>IF(COUNTA(tblTime[[#This Row],[TaskName]:[Entity]],tblTime[[#This Row],[FinalCategory]:[Hours]])=4,"FILLED","OPEN")</f>
        <v/>
      </c>
      <c r="N454" s="13">
        <f>IF(SUMIFS(tblTime[Hours],tblTime[Date],tblTime[[#This Row],[Date]]) &gt; 20, "⚠ Over 20 hours!", "")</f>
        <v/>
      </c>
    </row>
    <row r="455" hidden="1">
      <c r="B455" s="14">
        <f>7+B355</f>
        <v/>
      </c>
      <c r="C455" s="15">
        <f>C435</f>
        <v/>
      </c>
      <c r="D455" s="13">
        <f>$G$2</f>
        <v/>
      </c>
      <c r="E455" s="13">
        <f>IFERROR(_xlfn.XLOOKUP(D455,tblEmployees[EmployeeName],tblEmployees[HomeDepartment],""),"")</f>
        <v/>
      </c>
      <c r="F455" s="17" t="n"/>
      <c r="G455" s="17" t="n"/>
      <c r="H455" s="13">
        <f>IFERROR(INDEX(tblTasks[SuggestedCategory],MATCH(tblTime[[#This Row],[TaskName]],tblTasks[TaskName],0)),"")</f>
        <v/>
      </c>
      <c r="I455" s="17" t="n"/>
      <c r="J455" s="13">
        <f>IF(tblTime[[#This Row],[CategoryOverwrite]]="",tblTime[[#This Row],[SuggCategory]],tblTime[[#This Row],[CategoryOverwrite]])</f>
        <v/>
      </c>
      <c r="K455" s="17" t="n"/>
      <c r="L455" s="17" t="n"/>
      <c r="M455" s="13">
        <f>IF(COUNTA(tblTime[[#This Row],[TaskName]:[Entity]],tblTime[[#This Row],[FinalCategory]:[Hours]])=4,"FILLED","OPEN")</f>
        <v/>
      </c>
      <c r="N455" s="13">
        <f>IF(SUMIFS(tblTime[Hours],tblTime[Date],tblTime[[#This Row],[Date]]) &gt; 20, "⚠ Over 20 hours!", "")</f>
        <v/>
      </c>
    </row>
    <row r="456" hidden="1">
      <c r="B456" s="14">
        <f>7+B356</f>
        <v/>
      </c>
      <c r="C456" s="15">
        <f>C436</f>
        <v/>
      </c>
      <c r="D456" s="13">
        <f>$G$2</f>
        <v/>
      </c>
      <c r="E456" s="13">
        <f>IFERROR(_xlfn.XLOOKUP(D456,tblEmployees[EmployeeName],tblEmployees[HomeDepartment],""),"")</f>
        <v/>
      </c>
      <c r="F456" s="17" t="n"/>
      <c r="G456" s="17" t="n"/>
      <c r="H456" s="13">
        <f>IFERROR(INDEX(tblTasks[SuggestedCategory],MATCH(tblTime[[#This Row],[TaskName]],tblTasks[TaskName],0)),"")</f>
        <v/>
      </c>
      <c r="I456" s="17" t="n"/>
      <c r="J456" s="13">
        <f>IF(tblTime[[#This Row],[CategoryOverwrite]]="",tblTime[[#This Row],[SuggCategory]],tblTime[[#This Row],[CategoryOverwrite]])</f>
        <v/>
      </c>
      <c r="K456" s="17" t="n"/>
      <c r="L456" s="17" t="n"/>
      <c r="M456" s="13">
        <f>IF(COUNTA(tblTime[[#This Row],[TaskName]:[Entity]],tblTime[[#This Row],[FinalCategory]:[Hours]])=4,"FILLED","OPEN")</f>
        <v/>
      </c>
      <c r="N456" s="13">
        <f>IF(SUMIFS(tblTime[Hours],tblTime[Date],tblTime[[#This Row],[Date]]) &gt; 20, "⚠ Over 20 hours!", "")</f>
        <v/>
      </c>
    </row>
    <row r="457" hidden="1">
      <c r="B457" s="14">
        <f>7+B357</f>
        <v/>
      </c>
      <c r="C457" s="15">
        <f>C437</f>
        <v/>
      </c>
      <c r="D457" s="13">
        <f>$G$2</f>
        <v/>
      </c>
      <c r="E457" s="13">
        <f>IFERROR(_xlfn.XLOOKUP(D457,tblEmployees[EmployeeName],tblEmployees[HomeDepartment],""),"")</f>
        <v/>
      </c>
      <c r="F457" s="17" t="n"/>
      <c r="G457" s="17" t="n"/>
      <c r="H457" s="13">
        <f>IFERROR(INDEX(tblTasks[SuggestedCategory],MATCH(tblTime[[#This Row],[TaskName]],tblTasks[TaskName],0)),"")</f>
        <v/>
      </c>
      <c r="I457" s="17" t="n"/>
      <c r="J457" s="13">
        <f>IF(tblTime[[#This Row],[CategoryOverwrite]]="",tblTime[[#This Row],[SuggCategory]],tblTime[[#This Row],[CategoryOverwrite]])</f>
        <v/>
      </c>
      <c r="K457" s="17" t="n"/>
      <c r="L457" s="17" t="n"/>
      <c r="M457" s="13">
        <f>IF(COUNTA(tblTime[[#This Row],[TaskName]:[Entity]],tblTime[[#This Row],[FinalCategory]:[Hours]])=4,"FILLED","OPEN")</f>
        <v/>
      </c>
      <c r="N457" s="13">
        <f>IF(SUMIFS(tblTime[Hours],tblTime[Date],tblTime[[#This Row],[Date]]) &gt; 20, "⚠ Over 20 hours!", "")</f>
        <v/>
      </c>
    </row>
    <row r="458" hidden="1">
      <c r="B458" s="14">
        <f>7+B358</f>
        <v/>
      </c>
      <c r="C458" s="15">
        <f>C438</f>
        <v/>
      </c>
      <c r="D458" s="13">
        <f>$G$2</f>
        <v/>
      </c>
      <c r="E458" s="13">
        <f>IFERROR(_xlfn.XLOOKUP(D458,tblEmployees[EmployeeName],tblEmployees[HomeDepartment],""),"")</f>
        <v/>
      </c>
      <c r="F458" s="17" t="n"/>
      <c r="G458" s="17" t="n"/>
      <c r="H458" s="13">
        <f>IFERROR(INDEX(tblTasks[SuggestedCategory],MATCH(tblTime[[#This Row],[TaskName]],tblTasks[TaskName],0)),"")</f>
        <v/>
      </c>
      <c r="I458" s="17" t="n"/>
      <c r="J458" s="13">
        <f>IF(tblTime[[#This Row],[CategoryOverwrite]]="",tblTime[[#This Row],[SuggCategory]],tblTime[[#This Row],[CategoryOverwrite]])</f>
        <v/>
      </c>
      <c r="K458" s="17" t="n"/>
      <c r="L458" s="17" t="n"/>
      <c r="M458" s="13">
        <f>IF(COUNTA(tblTime[[#This Row],[TaskName]:[Entity]],tblTime[[#This Row],[FinalCategory]:[Hours]])=4,"FILLED","OPEN")</f>
        <v/>
      </c>
      <c r="N458" s="13">
        <f>IF(SUMIFS(tblTime[Hours],tblTime[Date],tblTime[[#This Row],[Date]]) &gt; 20, "⚠ Over 20 hours!", "")</f>
        <v/>
      </c>
    </row>
    <row r="459" hidden="1">
      <c r="B459" s="14">
        <f>7+B359</f>
        <v/>
      </c>
      <c r="C459" s="15">
        <f>C439</f>
        <v/>
      </c>
      <c r="D459" s="13">
        <f>$G$2</f>
        <v/>
      </c>
      <c r="E459" s="13">
        <f>IFERROR(_xlfn.XLOOKUP(D459,tblEmployees[EmployeeName],tblEmployees[HomeDepartment],""),"")</f>
        <v/>
      </c>
      <c r="F459" s="17" t="n"/>
      <c r="G459" s="17" t="n"/>
      <c r="H459" s="13">
        <f>IFERROR(INDEX(tblTasks[SuggestedCategory],MATCH(tblTime[[#This Row],[TaskName]],tblTasks[TaskName],0)),"")</f>
        <v/>
      </c>
      <c r="I459" s="17" t="n"/>
      <c r="J459" s="13">
        <f>IF(tblTime[[#This Row],[CategoryOverwrite]]="",tblTime[[#This Row],[SuggCategory]],tblTime[[#This Row],[CategoryOverwrite]])</f>
        <v/>
      </c>
      <c r="K459" s="17" t="n"/>
      <c r="L459" s="17" t="n"/>
      <c r="M459" s="13">
        <f>IF(COUNTA(tblTime[[#This Row],[TaskName]:[Entity]],tblTime[[#This Row],[FinalCategory]:[Hours]])=4,"FILLED","OPEN")</f>
        <v/>
      </c>
      <c r="N459" s="13">
        <f>IF(SUMIFS(tblTime[Hours],tblTime[Date],tblTime[[#This Row],[Date]]) &gt; 20, "⚠ Over 20 hours!", "")</f>
        <v/>
      </c>
    </row>
    <row r="460" hidden="1">
      <c r="B460" s="14">
        <f>7+B360</f>
        <v/>
      </c>
      <c r="C460" s="15">
        <f>C440</f>
        <v/>
      </c>
      <c r="D460" s="13">
        <f>$G$2</f>
        <v/>
      </c>
      <c r="E460" s="13">
        <f>IFERROR(_xlfn.XLOOKUP(D460,tblEmployees[EmployeeName],tblEmployees[HomeDepartment],""),"")</f>
        <v/>
      </c>
      <c r="F460" s="17" t="n"/>
      <c r="G460" s="17" t="n"/>
      <c r="H460" s="13">
        <f>IFERROR(INDEX(tblTasks[SuggestedCategory],MATCH(tblTime[[#This Row],[TaskName]],tblTasks[TaskName],0)),"")</f>
        <v/>
      </c>
      <c r="I460" s="17" t="n"/>
      <c r="J460" s="13">
        <f>IF(tblTime[[#This Row],[CategoryOverwrite]]="",tblTime[[#This Row],[SuggCategory]],tblTime[[#This Row],[CategoryOverwrite]])</f>
        <v/>
      </c>
      <c r="K460" s="17" t="n"/>
      <c r="L460" s="17" t="n"/>
      <c r="M460" s="13">
        <f>IF(COUNTA(tblTime[[#This Row],[TaskName]:[Entity]],tblTime[[#This Row],[FinalCategory]:[Hours]])=4,"FILLED","OPEN")</f>
        <v/>
      </c>
      <c r="N460" s="13">
        <f>IF(SUMIFS(tblTime[Hours],tblTime[Date],tblTime[[#This Row],[Date]]) &gt; 20, "⚠ Over 20 hours!", "")</f>
        <v/>
      </c>
    </row>
    <row r="461" hidden="1">
      <c r="B461" s="14">
        <f>7+B361</f>
        <v/>
      </c>
      <c r="C461" s="15">
        <f>C441</f>
        <v/>
      </c>
      <c r="D461" s="13">
        <f>$G$2</f>
        <v/>
      </c>
      <c r="E461" s="13">
        <f>IFERROR(_xlfn.XLOOKUP(D461,tblEmployees[EmployeeName],tblEmployees[HomeDepartment],""),"")</f>
        <v/>
      </c>
      <c r="F461" s="17" t="n"/>
      <c r="G461" s="17" t="n"/>
      <c r="H461" s="13">
        <f>IFERROR(INDEX(tblTasks[SuggestedCategory],MATCH(tblTime[[#This Row],[TaskName]],tblTasks[TaskName],0)),"")</f>
        <v/>
      </c>
      <c r="I461" s="17" t="n"/>
      <c r="J461" s="13">
        <f>IF(tblTime[[#This Row],[CategoryOverwrite]]="",tblTime[[#This Row],[SuggCategory]],tblTime[[#This Row],[CategoryOverwrite]])</f>
        <v/>
      </c>
      <c r="K461" s="17" t="n"/>
      <c r="L461" s="17" t="n"/>
      <c r="M461" s="13">
        <f>IF(COUNTA(tblTime[[#This Row],[TaskName]:[Entity]],tblTime[[#This Row],[FinalCategory]:[Hours]])=4,"FILLED","OPEN")</f>
        <v/>
      </c>
      <c r="N461" s="13">
        <f>IF(SUMIFS(tblTime[Hours],tblTime[Date],tblTime[[#This Row],[Date]]) &gt; 20, "⚠ Over 20 hours!", "")</f>
        <v/>
      </c>
    </row>
    <row r="462" hidden="1">
      <c r="B462" s="14">
        <f>7+B362</f>
        <v/>
      </c>
      <c r="C462" s="15">
        <f>C442</f>
        <v/>
      </c>
      <c r="D462" s="13">
        <f>$G$2</f>
        <v/>
      </c>
      <c r="E462" s="13">
        <f>IFERROR(_xlfn.XLOOKUP(D462,tblEmployees[EmployeeName],tblEmployees[HomeDepartment],""),"")</f>
        <v/>
      </c>
      <c r="F462" s="17" t="n"/>
      <c r="G462" s="17" t="n"/>
      <c r="H462" s="13">
        <f>IFERROR(INDEX(tblTasks[SuggestedCategory],MATCH(tblTime[[#This Row],[TaskName]],tblTasks[TaskName],0)),"")</f>
        <v/>
      </c>
      <c r="I462" s="17" t="n"/>
      <c r="J462" s="13">
        <f>IF(tblTime[[#This Row],[CategoryOverwrite]]="",tblTime[[#This Row],[SuggCategory]],tblTime[[#This Row],[CategoryOverwrite]])</f>
        <v/>
      </c>
      <c r="K462" s="17" t="n"/>
      <c r="L462" s="17" t="n"/>
      <c r="M462" s="13">
        <f>IF(COUNTA(tblTime[[#This Row],[TaskName]:[Entity]],tblTime[[#This Row],[FinalCategory]:[Hours]])=4,"FILLED","OPEN")</f>
        <v/>
      </c>
      <c r="N462" s="13">
        <f>IF(SUMIFS(tblTime[Hours],tblTime[Date],tblTime[[#This Row],[Date]]) &gt; 20, "⚠ Over 20 hours!", "")</f>
        <v/>
      </c>
    </row>
    <row r="463" hidden="1">
      <c r="B463" s="14">
        <f>7+B363</f>
        <v/>
      </c>
      <c r="C463" s="15">
        <f>C443</f>
        <v/>
      </c>
      <c r="D463" s="13">
        <f>$G$2</f>
        <v/>
      </c>
      <c r="E463" s="13">
        <f>IFERROR(_xlfn.XLOOKUP(D463,tblEmployees[EmployeeName],tblEmployees[HomeDepartment],""),"")</f>
        <v/>
      </c>
      <c r="F463" s="17" t="n"/>
      <c r="G463" s="17" t="n"/>
      <c r="H463" s="13">
        <f>IFERROR(INDEX(tblTasks[SuggestedCategory],MATCH(tblTime[[#This Row],[TaskName]],tblTasks[TaskName],0)),"")</f>
        <v/>
      </c>
      <c r="I463" s="17" t="n"/>
      <c r="J463" s="13">
        <f>IF(tblTime[[#This Row],[CategoryOverwrite]]="",tblTime[[#This Row],[SuggCategory]],tblTime[[#This Row],[CategoryOverwrite]])</f>
        <v/>
      </c>
      <c r="K463" s="17" t="n"/>
      <c r="L463" s="17" t="n"/>
      <c r="M463" s="13">
        <f>IF(COUNTA(tblTime[[#This Row],[TaskName]:[Entity]],tblTime[[#This Row],[FinalCategory]:[Hours]])=4,"FILLED","OPEN")</f>
        <v/>
      </c>
      <c r="N463" s="13">
        <f>IF(SUMIFS(tblTime[Hours],tblTime[Date],tblTime[[#This Row],[Date]]) &gt; 20, "⚠ Over 20 hours!", "")</f>
        <v/>
      </c>
    </row>
    <row r="464" hidden="1">
      <c r="B464" s="14">
        <f>7+B364</f>
        <v/>
      </c>
      <c r="C464" s="15">
        <f>C444</f>
        <v/>
      </c>
      <c r="D464" s="13">
        <f>$G$2</f>
        <v/>
      </c>
      <c r="E464" s="13">
        <f>IFERROR(_xlfn.XLOOKUP(D464,tblEmployees[EmployeeName],tblEmployees[HomeDepartment],""),"")</f>
        <v/>
      </c>
      <c r="F464" s="17" t="n"/>
      <c r="G464" s="17" t="n"/>
      <c r="H464" s="13">
        <f>IFERROR(INDEX(tblTasks[SuggestedCategory],MATCH(tblTime[[#This Row],[TaskName]],tblTasks[TaskName],0)),"")</f>
        <v/>
      </c>
      <c r="I464" s="17" t="n"/>
      <c r="J464" s="13">
        <f>IF(tblTime[[#This Row],[CategoryOverwrite]]="",tblTime[[#This Row],[SuggCategory]],tblTime[[#This Row],[CategoryOverwrite]])</f>
        <v/>
      </c>
      <c r="K464" s="17" t="n"/>
      <c r="L464" s="17" t="n"/>
      <c r="M464" s="13">
        <f>IF(COUNTA(tblTime[[#This Row],[TaskName]:[Entity]],tblTime[[#This Row],[FinalCategory]:[Hours]])=4,"FILLED","OPEN")</f>
        <v/>
      </c>
      <c r="N464" s="13">
        <f>IF(SUMIFS(tblTime[Hours],tblTime[Date],tblTime[[#This Row],[Date]]) &gt; 20, "⚠ Over 20 hours!", "")</f>
        <v/>
      </c>
    </row>
    <row r="465" hidden="1">
      <c r="B465" s="14">
        <f>7+B365</f>
        <v/>
      </c>
      <c r="C465" s="15">
        <f>C445</f>
        <v/>
      </c>
      <c r="D465" s="13">
        <f>$G$2</f>
        <v/>
      </c>
      <c r="E465" s="13">
        <f>IFERROR(_xlfn.XLOOKUP(D465,tblEmployees[EmployeeName],tblEmployees[HomeDepartment],""),"")</f>
        <v/>
      </c>
      <c r="F465" s="17" t="n"/>
      <c r="G465" s="17" t="n"/>
      <c r="H465" s="13">
        <f>IFERROR(INDEX(tblTasks[SuggestedCategory],MATCH(tblTime[[#This Row],[TaskName]],tblTasks[TaskName],0)),"")</f>
        <v/>
      </c>
      <c r="I465" s="17" t="n"/>
      <c r="J465" s="13">
        <f>IF(tblTime[[#This Row],[CategoryOverwrite]]="",tblTime[[#This Row],[SuggCategory]],tblTime[[#This Row],[CategoryOverwrite]])</f>
        <v/>
      </c>
      <c r="K465" s="17" t="n"/>
      <c r="L465" s="17" t="n"/>
      <c r="M465" s="13">
        <f>IF(COUNTA(tblTime[[#This Row],[TaskName]:[Entity]],tblTime[[#This Row],[FinalCategory]:[Hours]])=4,"FILLED","OPEN")</f>
        <v/>
      </c>
      <c r="N465" s="13">
        <f>IF(SUMIFS(tblTime[Hours],tblTime[Date],tblTime[[#This Row],[Date]]) &gt; 20, "⚠ Over 20 hours!", "")</f>
        <v/>
      </c>
    </row>
    <row r="466" hidden="1">
      <c r="B466" s="14">
        <f>7+B366</f>
        <v/>
      </c>
      <c r="C466" s="15">
        <f>C446</f>
        <v/>
      </c>
      <c r="D466" s="13">
        <f>$G$2</f>
        <v/>
      </c>
      <c r="E466" s="13">
        <f>IFERROR(_xlfn.XLOOKUP(D466,tblEmployees[EmployeeName],tblEmployees[HomeDepartment],""),"")</f>
        <v/>
      </c>
      <c r="F466" s="17" t="n"/>
      <c r="G466" s="17" t="n"/>
      <c r="H466" s="13">
        <f>IFERROR(INDEX(tblTasks[SuggestedCategory],MATCH(tblTime[[#This Row],[TaskName]],tblTasks[TaskName],0)),"")</f>
        <v/>
      </c>
      <c r="I466" s="17" t="n"/>
      <c r="J466" s="13">
        <f>IF(tblTime[[#This Row],[CategoryOverwrite]]="",tblTime[[#This Row],[SuggCategory]],tblTime[[#This Row],[CategoryOverwrite]])</f>
        <v/>
      </c>
      <c r="K466" s="17" t="n"/>
      <c r="L466" s="17" t="n"/>
      <c r="M466" s="13">
        <f>IF(COUNTA(tblTime[[#This Row],[TaskName]:[Entity]],tblTime[[#This Row],[FinalCategory]:[Hours]])=4,"FILLED","OPEN")</f>
        <v/>
      </c>
      <c r="N466" s="13">
        <f>IF(SUMIFS(tblTime[Hours],tblTime[Date],tblTime[[#This Row],[Date]]) &gt; 20, "⚠ Over 20 hours!", "")</f>
        <v/>
      </c>
    </row>
    <row r="467" hidden="1">
      <c r="B467" s="14">
        <f>7+B367</f>
        <v/>
      </c>
      <c r="C467" s="15">
        <f>C447</f>
        <v/>
      </c>
      <c r="D467" s="13">
        <f>$G$2</f>
        <v/>
      </c>
      <c r="E467" s="13">
        <f>IFERROR(_xlfn.XLOOKUP(D467,tblEmployees[EmployeeName],tblEmployees[HomeDepartment],""),"")</f>
        <v/>
      </c>
      <c r="F467" s="17" t="n"/>
      <c r="G467" s="17" t="n"/>
      <c r="H467" s="13">
        <f>IFERROR(INDEX(tblTasks[SuggestedCategory],MATCH(tblTime[[#This Row],[TaskName]],tblTasks[TaskName],0)),"")</f>
        <v/>
      </c>
      <c r="I467" s="17" t="n"/>
      <c r="J467" s="13">
        <f>IF(tblTime[[#This Row],[CategoryOverwrite]]="",tblTime[[#This Row],[SuggCategory]],tblTime[[#This Row],[CategoryOverwrite]])</f>
        <v/>
      </c>
      <c r="K467" s="17" t="n"/>
      <c r="L467" s="17" t="n"/>
      <c r="M467" s="13">
        <f>IF(COUNTA(tblTime[[#This Row],[TaskName]:[Entity]],tblTime[[#This Row],[FinalCategory]:[Hours]])=4,"FILLED","OPEN")</f>
        <v/>
      </c>
      <c r="N467" s="13">
        <f>IF(SUMIFS(tblTime[Hours],tblTime[Date],tblTime[[#This Row],[Date]]) &gt; 20, "⚠ Over 20 hours!", "")</f>
        <v/>
      </c>
    </row>
    <row r="468" hidden="1">
      <c r="B468" s="14">
        <f>7+B368</f>
        <v/>
      </c>
      <c r="C468" s="15">
        <f>C448</f>
        <v/>
      </c>
      <c r="D468" s="13">
        <f>$G$2</f>
        <v/>
      </c>
      <c r="E468" s="13">
        <f>IFERROR(_xlfn.XLOOKUP(D468,tblEmployees[EmployeeName],tblEmployees[HomeDepartment],""),"")</f>
        <v/>
      </c>
      <c r="F468" s="17" t="n"/>
      <c r="G468" s="17" t="n"/>
      <c r="H468" s="13">
        <f>IFERROR(INDEX(tblTasks[SuggestedCategory],MATCH(tblTime[[#This Row],[TaskName]],tblTasks[TaskName],0)),"")</f>
        <v/>
      </c>
      <c r="I468" s="17" t="n"/>
      <c r="J468" s="13">
        <f>IF(tblTime[[#This Row],[CategoryOverwrite]]="",tblTime[[#This Row],[SuggCategory]],tblTime[[#This Row],[CategoryOverwrite]])</f>
        <v/>
      </c>
      <c r="K468" s="17" t="n"/>
      <c r="L468" s="17" t="n"/>
      <c r="M468" s="13">
        <f>IF(COUNTA(tblTime[[#This Row],[TaskName]:[Entity]],tblTime[[#This Row],[FinalCategory]:[Hours]])=4,"FILLED","OPEN")</f>
        <v/>
      </c>
      <c r="N468" s="13">
        <f>IF(SUMIFS(tblTime[Hours],tblTime[Date],tblTime[[#This Row],[Date]]) &gt; 20, "⚠ Over 20 hours!", "")</f>
        <v/>
      </c>
    </row>
    <row r="469" hidden="1">
      <c r="B469" s="14">
        <f>7+B369</f>
        <v/>
      </c>
      <c r="C469" s="15">
        <f>C449</f>
        <v/>
      </c>
      <c r="D469" s="13">
        <f>$G$2</f>
        <v/>
      </c>
      <c r="E469" s="13">
        <f>IFERROR(_xlfn.XLOOKUP(D469,tblEmployees[EmployeeName],tblEmployees[HomeDepartment],""),"")</f>
        <v/>
      </c>
      <c r="F469" s="17" t="n"/>
      <c r="G469" s="17" t="n"/>
      <c r="H469" s="13">
        <f>IFERROR(INDEX(tblTasks[SuggestedCategory],MATCH(tblTime[[#This Row],[TaskName]],tblTasks[TaskName],0)),"")</f>
        <v/>
      </c>
      <c r="I469" s="17" t="n"/>
      <c r="J469" s="13">
        <f>IF(tblTime[[#This Row],[CategoryOverwrite]]="",tblTime[[#This Row],[SuggCategory]],tblTime[[#This Row],[CategoryOverwrite]])</f>
        <v/>
      </c>
      <c r="K469" s="17" t="n"/>
      <c r="L469" s="17" t="n"/>
      <c r="M469" s="13">
        <f>IF(COUNTA(tblTime[[#This Row],[TaskName]:[Entity]],tblTime[[#This Row],[FinalCategory]:[Hours]])=4,"FILLED","OPEN")</f>
        <v/>
      </c>
      <c r="N469" s="13">
        <f>IF(SUMIFS(tblTime[Hours],tblTime[Date],tblTime[[#This Row],[Date]]) &gt; 20, "⚠ Over 20 hours!", "")</f>
        <v/>
      </c>
    </row>
    <row r="470" hidden="1">
      <c r="B470" s="14">
        <f>7+B370</f>
        <v/>
      </c>
      <c r="C470" s="15">
        <f>C450</f>
        <v/>
      </c>
      <c r="D470" s="13">
        <f>$G$2</f>
        <v/>
      </c>
      <c r="E470" s="13">
        <f>IFERROR(_xlfn.XLOOKUP(D470,tblEmployees[EmployeeName],tblEmployees[HomeDepartment],""),"")</f>
        <v/>
      </c>
      <c r="F470" s="17" t="n"/>
      <c r="G470" s="17" t="n"/>
      <c r="H470" s="13">
        <f>IFERROR(INDEX(tblTasks[SuggestedCategory],MATCH(tblTime[[#This Row],[TaskName]],tblTasks[TaskName],0)),"")</f>
        <v/>
      </c>
      <c r="I470" s="17" t="n"/>
      <c r="J470" s="13">
        <f>IF(tblTime[[#This Row],[CategoryOverwrite]]="",tblTime[[#This Row],[SuggCategory]],tblTime[[#This Row],[CategoryOverwrite]])</f>
        <v/>
      </c>
      <c r="K470" s="17" t="n"/>
      <c r="L470" s="17" t="n"/>
      <c r="M470" s="13">
        <f>IF(COUNTA(tblTime[[#This Row],[TaskName]:[Entity]],tblTime[[#This Row],[FinalCategory]:[Hours]])=4,"FILLED","OPEN")</f>
        <v/>
      </c>
      <c r="N470" s="13">
        <f>IF(SUMIFS(tblTime[Hours],tblTime[Date],tblTime[[#This Row],[Date]]) &gt; 20, "⚠ Over 20 hours!", "")</f>
        <v/>
      </c>
    </row>
    <row r="471" hidden="1">
      <c r="B471" s="14">
        <f>7+B371</f>
        <v/>
      </c>
      <c r="C471" s="15">
        <f>C451</f>
        <v/>
      </c>
      <c r="D471" s="13">
        <f>$G$2</f>
        <v/>
      </c>
      <c r="E471" s="13">
        <f>IFERROR(_xlfn.XLOOKUP(D471,tblEmployees[EmployeeName],tblEmployees[HomeDepartment],""),"")</f>
        <v/>
      </c>
      <c r="F471" s="17" t="n"/>
      <c r="G471" s="17" t="n"/>
      <c r="H471" s="13">
        <f>IFERROR(INDEX(tblTasks[SuggestedCategory],MATCH(tblTime[[#This Row],[TaskName]],tblTasks[TaskName],0)),"")</f>
        <v/>
      </c>
      <c r="I471" s="17" t="n"/>
      <c r="J471" s="13">
        <f>IF(tblTime[[#This Row],[CategoryOverwrite]]="",tblTime[[#This Row],[SuggCategory]],tblTime[[#This Row],[CategoryOverwrite]])</f>
        <v/>
      </c>
      <c r="K471" s="17" t="n"/>
      <c r="L471" s="17" t="n"/>
      <c r="M471" s="13">
        <f>IF(COUNTA(tblTime[[#This Row],[TaskName]:[Entity]],tblTime[[#This Row],[FinalCategory]:[Hours]])=4,"FILLED","OPEN")</f>
        <v/>
      </c>
      <c r="N471" s="13">
        <f>IF(SUMIFS(tblTime[Hours],tblTime[Date],tblTime[[#This Row],[Date]]) &gt; 20, "⚠ Over 20 hours!", "")</f>
        <v/>
      </c>
    </row>
    <row r="472" hidden="1">
      <c r="B472" s="14">
        <f>7+B372</f>
        <v/>
      </c>
      <c r="C472" s="15">
        <f>C452</f>
        <v/>
      </c>
      <c r="D472" s="13">
        <f>$G$2</f>
        <v/>
      </c>
      <c r="E472" s="13">
        <f>IFERROR(_xlfn.XLOOKUP(D472,tblEmployees[EmployeeName],tblEmployees[HomeDepartment],""),"")</f>
        <v/>
      </c>
      <c r="F472" s="17" t="n"/>
      <c r="G472" s="17" t="n"/>
      <c r="H472" s="13">
        <f>IFERROR(INDEX(tblTasks[SuggestedCategory],MATCH(tblTime[[#This Row],[TaskName]],tblTasks[TaskName],0)),"")</f>
        <v/>
      </c>
      <c r="I472" s="17" t="n"/>
      <c r="J472" s="13">
        <f>IF(tblTime[[#This Row],[CategoryOverwrite]]="",tblTime[[#This Row],[SuggCategory]],tblTime[[#This Row],[CategoryOverwrite]])</f>
        <v/>
      </c>
      <c r="K472" s="17" t="n"/>
      <c r="L472" s="17" t="n"/>
      <c r="M472" s="13">
        <f>IF(COUNTA(tblTime[[#This Row],[TaskName]:[Entity]],tblTime[[#This Row],[FinalCategory]:[Hours]])=4,"FILLED","OPEN")</f>
        <v/>
      </c>
      <c r="N472" s="13">
        <f>IF(SUMIFS(tblTime[Hours],tblTime[Date],tblTime[[#This Row],[Date]]) &gt; 20, "⚠ Over 20 hours!", "")</f>
        <v/>
      </c>
    </row>
    <row r="473" hidden="1">
      <c r="B473" s="14">
        <f>7+B373</f>
        <v/>
      </c>
      <c r="C473" s="15">
        <f>C453</f>
        <v/>
      </c>
      <c r="D473" s="13">
        <f>$G$2</f>
        <v/>
      </c>
      <c r="E473" s="13">
        <f>IFERROR(_xlfn.XLOOKUP(D473,tblEmployees[EmployeeName],tblEmployees[HomeDepartment],""),"")</f>
        <v/>
      </c>
      <c r="F473" s="17" t="n"/>
      <c r="G473" s="17" t="n"/>
      <c r="H473" s="13">
        <f>IFERROR(INDEX(tblTasks[SuggestedCategory],MATCH(tblTime[[#This Row],[TaskName]],tblTasks[TaskName],0)),"")</f>
        <v/>
      </c>
      <c r="I473" s="17" t="n"/>
      <c r="J473" s="13">
        <f>IF(tblTime[[#This Row],[CategoryOverwrite]]="",tblTime[[#This Row],[SuggCategory]],tblTime[[#This Row],[CategoryOverwrite]])</f>
        <v/>
      </c>
      <c r="K473" s="17" t="n"/>
      <c r="L473" s="17" t="n"/>
      <c r="M473" s="13">
        <f>IF(COUNTA(tblTime[[#This Row],[TaskName]:[Entity]],tblTime[[#This Row],[FinalCategory]:[Hours]])=4,"FILLED","OPEN")</f>
        <v/>
      </c>
      <c r="N473" s="13">
        <f>IF(SUMIFS(tblTime[Hours],tblTime[Date],tblTime[[#This Row],[Date]]) &gt; 20, "⚠ Over 20 hours!", "")</f>
        <v/>
      </c>
    </row>
    <row r="474" hidden="1">
      <c r="B474" s="14">
        <f>7+B374</f>
        <v/>
      </c>
      <c r="C474" s="15">
        <f>C454</f>
        <v/>
      </c>
      <c r="D474" s="13">
        <f>$G$2</f>
        <v/>
      </c>
      <c r="E474" s="13">
        <f>IFERROR(_xlfn.XLOOKUP(D474,tblEmployees[EmployeeName],tblEmployees[HomeDepartment],""),"")</f>
        <v/>
      </c>
      <c r="F474" s="17" t="n"/>
      <c r="G474" s="17" t="n"/>
      <c r="H474" s="13">
        <f>IFERROR(INDEX(tblTasks[SuggestedCategory],MATCH(tblTime[[#This Row],[TaskName]],tblTasks[TaskName],0)),"")</f>
        <v/>
      </c>
      <c r="I474" s="17" t="n"/>
      <c r="J474" s="13">
        <f>IF(tblTime[[#This Row],[CategoryOverwrite]]="",tblTime[[#This Row],[SuggCategory]],tblTime[[#This Row],[CategoryOverwrite]])</f>
        <v/>
      </c>
      <c r="K474" s="17" t="n"/>
      <c r="L474" s="17" t="n"/>
      <c r="M474" s="13">
        <f>IF(COUNTA(tblTime[[#This Row],[TaskName]:[Entity]],tblTime[[#This Row],[FinalCategory]:[Hours]])=4,"FILLED","OPEN")</f>
        <v/>
      </c>
      <c r="N474" s="13">
        <f>IF(SUMIFS(tblTime[Hours],tblTime[Date],tblTime[[#This Row],[Date]]) &gt; 20, "⚠ Over 20 hours!", "")</f>
        <v/>
      </c>
    </row>
    <row r="475" hidden="1">
      <c r="B475" s="14">
        <f>7+B375</f>
        <v/>
      </c>
      <c r="C475" s="15">
        <f>C455</f>
        <v/>
      </c>
      <c r="D475" s="13">
        <f>$G$2</f>
        <v/>
      </c>
      <c r="E475" s="13">
        <f>IFERROR(_xlfn.XLOOKUP(D475,tblEmployees[EmployeeName],tblEmployees[HomeDepartment],""),"")</f>
        <v/>
      </c>
      <c r="F475" s="17" t="n"/>
      <c r="G475" s="17" t="n"/>
      <c r="H475" s="13">
        <f>IFERROR(INDEX(tblTasks[SuggestedCategory],MATCH(tblTime[[#This Row],[TaskName]],tblTasks[TaskName],0)),"")</f>
        <v/>
      </c>
      <c r="I475" s="17" t="n"/>
      <c r="J475" s="13">
        <f>IF(tblTime[[#This Row],[CategoryOverwrite]]="",tblTime[[#This Row],[SuggCategory]],tblTime[[#This Row],[CategoryOverwrite]])</f>
        <v/>
      </c>
      <c r="K475" s="17" t="n"/>
      <c r="L475" s="17" t="n"/>
      <c r="M475" s="13">
        <f>IF(COUNTA(tblTime[[#This Row],[TaskName]:[Entity]],tblTime[[#This Row],[FinalCategory]:[Hours]])=4,"FILLED","OPEN")</f>
        <v/>
      </c>
      <c r="N475" s="13">
        <f>IF(SUMIFS(tblTime[Hours],tblTime[Date],tblTime[[#This Row],[Date]]) &gt; 20, "⚠ Over 20 hours!", "")</f>
        <v/>
      </c>
    </row>
    <row r="476" hidden="1">
      <c r="B476" s="14">
        <f>7+B376</f>
        <v/>
      </c>
      <c r="C476" s="15">
        <f>C456</f>
        <v/>
      </c>
      <c r="D476" s="13">
        <f>$G$2</f>
        <v/>
      </c>
      <c r="E476" s="13">
        <f>IFERROR(_xlfn.XLOOKUP(D476,tblEmployees[EmployeeName],tblEmployees[HomeDepartment],""),"")</f>
        <v/>
      </c>
      <c r="F476" s="17" t="n"/>
      <c r="G476" s="17" t="n"/>
      <c r="H476" s="13">
        <f>IFERROR(INDEX(tblTasks[SuggestedCategory],MATCH(tblTime[[#This Row],[TaskName]],tblTasks[TaskName],0)),"")</f>
        <v/>
      </c>
      <c r="I476" s="17" t="n"/>
      <c r="J476" s="13">
        <f>IF(tblTime[[#This Row],[CategoryOverwrite]]="",tblTime[[#This Row],[SuggCategory]],tblTime[[#This Row],[CategoryOverwrite]])</f>
        <v/>
      </c>
      <c r="K476" s="17" t="n"/>
      <c r="L476" s="17" t="n"/>
      <c r="M476" s="13">
        <f>IF(COUNTA(tblTime[[#This Row],[TaskName]:[Entity]],tblTime[[#This Row],[FinalCategory]:[Hours]])=4,"FILLED","OPEN")</f>
        <v/>
      </c>
      <c r="N476" s="13">
        <f>IF(SUMIFS(tblTime[Hours],tblTime[Date],tblTime[[#This Row],[Date]]) &gt; 20, "⚠ Over 20 hours!", "")</f>
        <v/>
      </c>
    </row>
    <row r="477" hidden="1">
      <c r="B477" s="14">
        <f>7+B377</f>
        <v/>
      </c>
      <c r="C477" s="15">
        <f>C457</f>
        <v/>
      </c>
      <c r="D477" s="13">
        <f>$G$2</f>
        <v/>
      </c>
      <c r="E477" s="13">
        <f>IFERROR(_xlfn.XLOOKUP(D477,tblEmployees[EmployeeName],tblEmployees[HomeDepartment],""),"")</f>
        <v/>
      </c>
      <c r="F477" s="17" t="n"/>
      <c r="G477" s="17" t="n"/>
      <c r="H477" s="13">
        <f>IFERROR(INDEX(tblTasks[SuggestedCategory],MATCH(tblTime[[#This Row],[TaskName]],tblTasks[TaskName],0)),"")</f>
        <v/>
      </c>
      <c r="I477" s="17" t="n"/>
      <c r="J477" s="13">
        <f>IF(tblTime[[#This Row],[CategoryOverwrite]]="",tblTime[[#This Row],[SuggCategory]],tblTime[[#This Row],[CategoryOverwrite]])</f>
        <v/>
      </c>
      <c r="K477" s="17" t="n"/>
      <c r="L477" s="17" t="n"/>
      <c r="M477" s="13">
        <f>IF(COUNTA(tblTime[[#This Row],[TaskName]:[Entity]],tblTime[[#This Row],[FinalCategory]:[Hours]])=4,"FILLED","OPEN")</f>
        <v/>
      </c>
      <c r="N477" s="13">
        <f>IF(SUMIFS(tblTime[Hours],tblTime[Date],tblTime[[#This Row],[Date]]) &gt; 20, "⚠ Over 20 hours!", "")</f>
        <v/>
      </c>
    </row>
    <row r="478" hidden="1">
      <c r="B478" s="14">
        <f>7+B378</f>
        <v/>
      </c>
      <c r="C478" s="15">
        <f>C458</f>
        <v/>
      </c>
      <c r="D478" s="13">
        <f>$G$2</f>
        <v/>
      </c>
      <c r="E478" s="13">
        <f>IFERROR(_xlfn.XLOOKUP(D478,tblEmployees[EmployeeName],tblEmployees[HomeDepartment],""),"")</f>
        <v/>
      </c>
      <c r="F478" s="17" t="n"/>
      <c r="G478" s="17" t="n"/>
      <c r="H478" s="13">
        <f>IFERROR(INDEX(tblTasks[SuggestedCategory],MATCH(tblTime[[#This Row],[TaskName]],tblTasks[TaskName],0)),"")</f>
        <v/>
      </c>
      <c r="I478" s="17" t="n"/>
      <c r="J478" s="13">
        <f>IF(tblTime[[#This Row],[CategoryOverwrite]]="",tblTime[[#This Row],[SuggCategory]],tblTime[[#This Row],[CategoryOverwrite]])</f>
        <v/>
      </c>
      <c r="K478" s="17" t="n"/>
      <c r="L478" s="17" t="n"/>
      <c r="M478" s="13">
        <f>IF(COUNTA(tblTime[[#This Row],[TaskName]:[Entity]],tblTime[[#This Row],[FinalCategory]:[Hours]])=4,"FILLED","OPEN")</f>
        <v/>
      </c>
      <c r="N478" s="13">
        <f>IF(SUMIFS(tblTime[Hours],tblTime[Date],tblTime[[#This Row],[Date]]) &gt; 20, "⚠ Over 20 hours!", "")</f>
        <v/>
      </c>
    </row>
    <row r="479" hidden="1">
      <c r="B479" s="14">
        <f>7+B379</f>
        <v/>
      </c>
      <c r="C479" s="15">
        <f>C459</f>
        <v/>
      </c>
      <c r="D479" s="13">
        <f>$G$2</f>
        <v/>
      </c>
      <c r="E479" s="13">
        <f>IFERROR(_xlfn.XLOOKUP(D479,tblEmployees[EmployeeName],tblEmployees[HomeDepartment],""),"")</f>
        <v/>
      </c>
      <c r="F479" s="17" t="n"/>
      <c r="G479" s="17" t="n"/>
      <c r="H479" s="13">
        <f>IFERROR(INDEX(tblTasks[SuggestedCategory],MATCH(tblTime[[#This Row],[TaskName]],tblTasks[TaskName],0)),"")</f>
        <v/>
      </c>
      <c r="I479" s="17" t="n"/>
      <c r="J479" s="13">
        <f>IF(tblTime[[#This Row],[CategoryOverwrite]]="",tblTime[[#This Row],[SuggCategory]],tblTime[[#This Row],[CategoryOverwrite]])</f>
        <v/>
      </c>
      <c r="K479" s="17" t="n"/>
      <c r="L479" s="17" t="n"/>
      <c r="M479" s="13">
        <f>IF(COUNTA(tblTime[[#This Row],[TaskName]:[Entity]],tblTime[[#This Row],[FinalCategory]:[Hours]])=4,"FILLED","OPEN")</f>
        <v/>
      </c>
      <c r="N479" s="13">
        <f>IF(SUMIFS(tblTime[Hours],tblTime[Date],tblTime[[#This Row],[Date]]) &gt; 20, "⚠ Over 20 hours!", "")</f>
        <v/>
      </c>
    </row>
    <row r="480" hidden="1">
      <c r="B480" s="14">
        <f>7+B380</f>
        <v/>
      </c>
      <c r="C480" s="15">
        <f>C460</f>
        <v/>
      </c>
      <c r="D480" s="13">
        <f>$G$2</f>
        <v/>
      </c>
      <c r="E480" s="13">
        <f>IFERROR(_xlfn.XLOOKUP(D480,tblEmployees[EmployeeName],tblEmployees[HomeDepartment],""),"")</f>
        <v/>
      </c>
      <c r="F480" s="17" t="n"/>
      <c r="G480" s="17" t="n"/>
      <c r="H480" s="13">
        <f>IFERROR(INDEX(tblTasks[SuggestedCategory],MATCH(tblTime[[#This Row],[TaskName]],tblTasks[TaskName],0)),"")</f>
        <v/>
      </c>
      <c r="I480" s="17" t="n"/>
      <c r="J480" s="13">
        <f>IF(tblTime[[#This Row],[CategoryOverwrite]]="",tblTime[[#This Row],[SuggCategory]],tblTime[[#This Row],[CategoryOverwrite]])</f>
        <v/>
      </c>
      <c r="K480" s="17" t="n"/>
      <c r="L480" s="17" t="n"/>
      <c r="M480" s="13">
        <f>IF(COUNTA(tblTime[[#This Row],[TaskName]:[Entity]],tblTime[[#This Row],[FinalCategory]:[Hours]])=4,"FILLED","OPEN")</f>
        <v/>
      </c>
      <c r="N480" s="13">
        <f>IF(SUMIFS(tblTime[Hours],tblTime[Date],tblTime[[#This Row],[Date]]) &gt; 20, "⚠ Over 20 hours!", "")</f>
        <v/>
      </c>
    </row>
    <row r="481" hidden="1">
      <c r="B481" s="14">
        <f>7+B381</f>
        <v/>
      </c>
      <c r="C481" s="15">
        <f>C461</f>
        <v/>
      </c>
      <c r="D481" s="13">
        <f>$G$2</f>
        <v/>
      </c>
      <c r="E481" s="13">
        <f>IFERROR(_xlfn.XLOOKUP(D481,tblEmployees[EmployeeName],tblEmployees[HomeDepartment],""),"")</f>
        <v/>
      </c>
      <c r="F481" s="17" t="n"/>
      <c r="G481" s="17" t="n"/>
      <c r="H481" s="13">
        <f>IFERROR(INDEX(tblTasks[SuggestedCategory],MATCH(tblTime[[#This Row],[TaskName]],tblTasks[TaskName],0)),"")</f>
        <v/>
      </c>
      <c r="I481" s="17" t="n"/>
      <c r="J481" s="13">
        <f>IF(tblTime[[#This Row],[CategoryOverwrite]]="",tblTime[[#This Row],[SuggCategory]],tblTime[[#This Row],[CategoryOverwrite]])</f>
        <v/>
      </c>
      <c r="K481" s="17" t="n"/>
      <c r="L481" s="17" t="n"/>
      <c r="M481" s="13">
        <f>IF(COUNTA(tblTime[[#This Row],[TaskName]:[Entity]],tblTime[[#This Row],[FinalCategory]:[Hours]])=4,"FILLED","OPEN")</f>
        <v/>
      </c>
      <c r="N481" s="13">
        <f>IF(SUMIFS(tblTime[Hours],tblTime[Date],tblTime[[#This Row],[Date]]) &gt; 20, "⚠ Over 20 hours!", "")</f>
        <v/>
      </c>
    </row>
    <row r="482" hidden="1">
      <c r="B482" s="14">
        <f>7+B382</f>
        <v/>
      </c>
      <c r="C482" s="15">
        <f>C462</f>
        <v/>
      </c>
      <c r="D482" s="13">
        <f>$G$2</f>
        <v/>
      </c>
      <c r="E482" s="13">
        <f>IFERROR(_xlfn.XLOOKUP(D482,tblEmployees[EmployeeName],tblEmployees[HomeDepartment],""),"")</f>
        <v/>
      </c>
      <c r="F482" s="17" t="n"/>
      <c r="G482" s="17" t="n"/>
      <c r="H482" s="13">
        <f>IFERROR(INDEX(tblTasks[SuggestedCategory],MATCH(tblTime[[#This Row],[TaskName]],tblTasks[TaskName],0)),"")</f>
        <v/>
      </c>
      <c r="I482" s="17" t="n"/>
      <c r="J482" s="13">
        <f>IF(tblTime[[#This Row],[CategoryOverwrite]]="",tblTime[[#This Row],[SuggCategory]],tblTime[[#This Row],[CategoryOverwrite]])</f>
        <v/>
      </c>
      <c r="K482" s="17" t="n"/>
      <c r="L482" s="17" t="n"/>
      <c r="M482" s="13">
        <f>IF(COUNTA(tblTime[[#This Row],[TaskName]:[Entity]],tblTime[[#This Row],[FinalCategory]:[Hours]])=4,"FILLED","OPEN")</f>
        <v/>
      </c>
      <c r="N482" s="13">
        <f>IF(SUMIFS(tblTime[Hours],tblTime[Date],tblTime[[#This Row],[Date]]) &gt; 20, "⚠ Over 20 hours!", "")</f>
        <v/>
      </c>
    </row>
    <row r="483" hidden="1">
      <c r="B483" s="14">
        <f>7+B383</f>
        <v/>
      </c>
      <c r="C483" s="15">
        <f>C463</f>
        <v/>
      </c>
      <c r="D483" s="13">
        <f>$G$2</f>
        <v/>
      </c>
      <c r="E483" s="13">
        <f>IFERROR(_xlfn.XLOOKUP(D483,tblEmployees[EmployeeName],tblEmployees[HomeDepartment],""),"")</f>
        <v/>
      </c>
      <c r="F483" s="17" t="n"/>
      <c r="G483" s="17" t="n"/>
      <c r="H483" s="13">
        <f>IFERROR(INDEX(tblTasks[SuggestedCategory],MATCH(tblTime[[#This Row],[TaskName]],tblTasks[TaskName],0)),"")</f>
        <v/>
      </c>
      <c r="I483" s="17" t="n"/>
      <c r="J483" s="13">
        <f>IF(tblTime[[#This Row],[CategoryOverwrite]]="",tblTime[[#This Row],[SuggCategory]],tblTime[[#This Row],[CategoryOverwrite]])</f>
        <v/>
      </c>
      <c r="K483" s="17" t="n"/>
      <c r="L483" s="17" t="n"/>
      <c r="M483" s="13">
        <f>IF(COUNTA(tblTime[[#This Row],[TaskName]:[Entity]],tblTime[[#This Row],[FinalCategory]:[Hours]])=4,"FILLED","OPEN")</f>
        <v/>
      </c>
      <c r="N483" s="13">
        <f>IF(SUMIFS(tblTime[Hours],tblTime[Date],tblTime[[#This Row],[Date]]) &gt; 20, "⚠ Over 20 hours!", "")</f>
        <v/>
      </c>
    </row>
    <row r="484" hidden="1">
      <c r="B484" s="14">
        <f>7+B384</f>
        <v/>
      </c>
      <c r="C484" s="15">
        <f>C464</f>
        <v/>
      </c>
      <c r="D484" s="13">
        <f>$G$2</f>
        <v/>
      </c>
      <c r="E484" s="13">
        <f>IFERROR(_xlfn.XLOOKUP(D484,tblEmployees[EmployeeName],tblEmployees[HomeDepartment],""),"")</f>
        <v/>
      </c>
      <c r="F484" s="17" t="n"/>
      <c r="G484" s="17" t="n"/>
      <c r="H484" s="13">
        <f>IFERROR(INDEX(tblTasks[SuggestedCategory],MATCH(tblTime[[#This Row],[TaskName]],tblTasks[TaskName],0)),"")</f>
        <v/>
      </c>
      <c r="I484" s="17" t="n"/>
      <c r="J484" s="13">
        <f>IF(tblTime[[#This Row],[CategoryOverwrite]]="",tblTime[[#This Row],[SuggCategory]],tblTime[[#This Row],[CategoryOverwrite]])</f>
        <v/>
      </c>
      <c r="K484" s="17" t="n"/>
      <c r="L484" s="17" t="n"/>
      <c r="M484" s="13">
        <f>IF(COUNTA(tblTime[[#This Row],[TaskName]:[Entity]],tblTime[[#This Row],[FinalCategory]:[Hours]])=4,"FILLED","OPEN")</f>
        <v/>
      </c>
      <c r="N484" s="13">
        <f>IF(SUMIFS(tblTime[Hours],tblTime[Date],tblTime[[#This Row],[Date]]) &gt; 20, "⚠ Over 20 hours!", "")</f>
        <v/>
      </c>
    </row>
    <row r="485" hidden="1">
      <c r="B485" s="14">
        <f>7+B385</f>
        <v/>
      </c>
      <c r="C485" s="15">
        <f>C465</f>
        <v/>
      </c>
      <c r="D485" s="13">
        <f>$G$2</f>
        <v/>
      </c>
      <c r="E485" s="13">
        <f>IFERROR(_xlfn.XLOOKUP(D485,tblEmployees[EmployeeName],tblEmployees[HomeDepartment],""),"")</f>
        <v/>
      </c>
      <c r="F485" s="17" t="n"/>
      <c r="G485" s="17" t="n"/>
      <c r="H485" s="13">
        <f>IFERROR(INDEX(tblTasks[SuggestedCategory],MATCH(tblTime[[#This Row],[TaskName]],tblTasks[TaskName],0)),"")</f>
        <v/>
      </c>
      <c r="I485" s="17" t="n"/>
      <c r="J485" s="13">
        <f>IF(tblTime[[#This Row],[CategoryOverwrite]]="",tblTime[[#This Row],[SuggCategory]],tblTime[[#This Row],[CategoryOverwrite]])</f>
        <v/>
      </c>
      <c r="K485" s="17" t="n"/>
      <c r="L485" s="17" t="n"/>
      <c r="M485" s="13">
        <f>IF(COUNTA(tblTime[[#This Row],[TaskName]:[Entity]],tblTime[[#This Row],[FinalCategory]:[Hours]])=4,"FILLED","OPEN")</f>
        <v/>
      </c>
      <c r="N485" s="13">
        <f>IF(SUMIFS(tblTime[Hours],tblTime[Date],tblTime[[#This Row],[Date]]) &gt; 20, "⚠ Over 20 hours!", "")</f>
        <v/>
      </c>
    </row>
    <row r="486" hidden="1">
      <c r="B486" s="14">
        <f>7+B386</f>
        <v/>
      </c>
      <c r="C486" s="15">
        <f>C466</f>
        <v/>
      </c>
      <c r="D486" s="13">
        <f>$G$2</f>
        <v/>
      </c>
      <c r="E486" s="13">
        <f>IFERROR(_xlfn.XLOOKUP(D486,tblEmployees[EmployeeName],tblEmployees[HomeDepartment],""),"")</f>
        <v/>
      </c>
      <c r="F486" s="17" t="n"/>
      <c r="G486" s="17" t="n"/>
      <c r="H486" s="13">
        <f>IFERROR(INDEX(tblTasks[SuggestedCategory],MATCH(tblTime[[#This Row],[TaskName]],tblTasks[TaskName],0)),"")</f>
        <v/>
      </c>
      <c r="I486" s="17" t="n"/>
      <c r="J486" s="13">
        <f>IF(tblTime[[#This Row],[CategoryOverwrite]]="",tblTime[[#This Row],[SuggCategory]],tblTime[[#This Row],[CategoryOverwrite]])</f>
        <v/>
      </c>
      <c r="K486" s="17" t="n"/>
      <c r="L486" s="17" t="n"/>
      <c r="M486" s="13">
        <f>IF(COUNTA(tblTime[[#This Row],[TaskName]:[Entity]],tblTime[[#This Row],[FinalCategory]:[Hours]])=4,"FILLED","OPEN")</f>
        <v/>
      </c>
      <c r="N486" s="13">
        <f>IF(SUMIFS(tblTime[Hours],tblTime[Date],tblTime[[#This Row],[Date]]) &gt; 20, "⚠ Over 20 hours!", "")</f>
        <v/>
      </c>
    </row>
    <row r="487" hidden="1">
      <c r="B487" s="14">
        <f>7+B387</f>
        <v/>
      </c>
      <c r="C487" s="15">
        <f>C467</f>
        <v/>
      </c>
      <c r="D487" s="13">
        <f>$G$2</f>
        <v/>
      </c>
      <c r="E487" s="13">
        <f>IFERROR(_xlfn.XLOOKUP(D487,tblEmployees[EmployeeName],tblEmployees[HomeDepartment],""),"")</f>
        <v/>
      </c>
      <c r="F487" s="17" t="n"/>
      <c r="G487" s="17" t="n"/>
      <c r="H487" s="13">
        <f>IFERROR(INDEX(tblTasks[SuggestedCategory],MATCH(tblTime[[#This Row],[TaskName]],tblTasks[TaskName],0)),"")</f>
        <v/>
      </c>
      <c r="I487" s="17" t="n"/>
      <c r="J487" s="13">
        <f>IF(tblTime[[#This Row],[CategoryOverwrite]]="",tblTime[[#This Row],[SuggCategory]],tblTime[[#This Row],[CategoryOverwrite]])</f>
        <v/>
      </c>
      <c r="K487" s="17" t="n"/>
      <c r="L487" s="17" t="n"/>
      <c r="M487" s="13">
        <f>IF(COUNTA(tblTime[[#This Row],[TaskName]:[Entity]],tblTime[[#This Row],[FinalCategory]:[Hours]])=4,"FILLED","OPEN")</f>
        <v/>
      </c>
      <c r="N487" s="13">
        <f>IF(SUMIFS(tblTime[Hours],tblTime[Date],tblTime[[#This Row],[Date]]) &gt; 20, "⚠ Over 20 hours!", "")</f>
        <v/>
      </c>
    </row>
    <row r="488" hidden="1">
      <c r="B488" s="14">
        <f>7+B388</f>
        <v/>
      </c>
      <c r="C488" s="15">
        <f>C468</f>
        <v/>
      </c>
      <c r="D488" s="13">
        <f>$G$2</f>
        <v/>
      </c>
      <c r="E488" s="13">
        <f>IFERROR(_xlfn.XLOOKUP(D488,tblEmployees[EmployeeName],tblEmployees[HomeDepartment],""),"")</f>
        <v/>
      </c>
      <c r="F488" s="17" t="n"/>
      <c r="G488" s="17" t="n"/>
      <c r="H488" s="13">
        <f>IFERROR(INDEX(tblTasks[SuggestedCategory],MATCH(tblTime[[#This Row],[TaskName]],tblTasks[TaskName],0)),"")</f>
        <v/>
      </c>
      <c r="I488" s="17" t="n"/>
      <c r="J488" s="13">
        <f>IF(tblTime[[#This Row],[CategoryOverwrite]]="",tblTime[[#This Row],[SuggCategory]],tblTime[[#This Row],[CategoryOverwrite]])</f>
        <v/>
      </c>
      <c r="K488" s="17" t="n"/>
      <c r="L488" s="17" t="n"/>
      <c r="M488" s="13">
        <f>IF(COUNTA(tblTime[[#This Row],[TaskName]:[Entity]],tblTime[[#This Row],[FinalCategory]:[Hours]])=4,"FILLED","OPEN")</f>
        <v/>
      </c>
      <c r="N488" s="13">
        <f>IF(SUMIFS(tblTime[Hours],tblTime[Date],tblTime[[#This Row],[Date]]) &gt; 20, "⚠ Over 20 hours!", "")</f>
        <v/>
      </c>
    </row>
    <row r="489" hidden="1">
      <c r="B489" s="14">
        <f>7+B389</f>
        <v/>
      </c>
      <c r="C489" s="15">
        <f>C469</f>
        <v/>
      </c>
      <c r="D489" s="13">
        <f>$G$2</f>
        <v/>
      </c>
      <c r="E489" s="13">
        <f>IFERROR(_xlfn.XLOOKUP(D489,tblEmployees[EmployeeName],tblEmployees[HomeDepartment],""),"")</f>
        <v/>
      </c>
      <c r="F489" s="17" t="n"/>
      <c r="G489" s="17" t="n"/>
      <c r="H489" s="13">
        <f>IFERROR(INDEX(tblTasks[SuggestedCategory],MATCH(tblTime[[#This Row],[TaskName]],tblTasks[TaskName],0)),"")</f>
        <v/>
      </c>
      <c r="I489" s="17" t="n"/>
      <c r="J489" s="13">
        <f>IF(tblTime[[#This Row],[CategoryOverwrite]]="",tblTime[[#This Row],[SuggCategory]],tblTime[[#This Row],[CategoryOverwrite]])</f>
        <v/>
      </c>
      <c r="K489" s="17" t="n"/>
      <c r="L489" s="17" t="n"/>
      <c r="M489" s="13">
        <f>IF(COUNTA(tblTime[[#This Row],[TaskName]:[Entity]],tblTime[[#This Row],[FinalCategory]:[Hours]])=4,"FILLED","OPEN")</f>
        <v/>
      </c>
      <c r="N489" s="13">
        <f>IF(SUMIFS(tblTime[Hours],tblTime[Date],tblTime[[#This Row],[Date]]) &gt; 20, "⚠ Over 20 hours!", "")</f>
        <v/>
      </c>
    </row>
    <row r="490" hidden="1">
      <c r="B490" s="14">
        <f>7+B390</f>
        <v/>
      </c>
      <c r="C490" s="15">
        <f>C470</f>
        <v/>
      </c>
      <c r="D490" s="13">
        <f>$G$2</f>
        <v/>
      </c>
      <c r="E490" s="13">
        <f>IFERROR(_xlfn.XLOOKUP(D490,tblEmployees[EmployeeName],tblEmployees[HomeDepartment],""),"")</f>
        <v/>
      </c>
      <c r="F490" s="17" t="n"/>
      <c r="G490" s="17" t="n"/>
      <c r="H490" s="13">
        <f>IFERROR(INDEX(tblTasks[SuggestedCategory],MATCH(tblTime[[#This Row],[TaskName]],tblTasks[TaskName],0)),"")</f>
        <v/>
      </c>
      <c r="I490" s="17" t="n"/>
      <c r="J490" s="13">
        <f>IF(tblTime[[#This Row],[CategoryOverwrite]]="",tblTime[[#This Row],[SuggCategory]],tblTime[[#This Row],[CategoryOverwrite]])</f>
        <v/>
      </c>
      <c r="K490" s="17" t="n"/>
      <c r="L490" s="17" t="n"/>
      <c r="M490" s="13">
        <f>IF(COUNTA(tblTime[[#This Row],[TaskName]:[Entity]],tblTime[[#This Row],[FinalCategory]:[Hours]])=4,"FILLED","OPEN")</f>
        <v/>
      </c>
      <c r="N490" s="13">
        <f>IF(SUMIFS(tblTime[Hours],tblTime[Date],tblTime[[#This Row],[Date]]) &gt; 20, "⚠ Over 20 hours!", "")</f>
        <v/>
      </c>
    </row>
    <row r="491" hidden="1">
      <c r="B491" s="14">
        <f>7+B391</f>
        <v/>
      </c>
      <c r="C491" s="15">
        <f>C471</f>
        <v/>
      </c>
      <c r="D491" s="13">
        <f>$G$2</f>
        <v/>
      </c>
      <c r="E491" s="13">
        <f>IFERROR(_xlfn.XLOOKUP(D491,tblEmployees[EmployeeName],tblEmployees[HomeDepartment],""),"")</f>
        <v/>
      </c>
      <c r="F491" s="17" t="n"/>
      <c r="G491" s="17" t="n"/>
      <c r="H491" s="13">
        <f>IFERROR(INDEX(tblTasks[SuggestedCategory],MATCH(tblTime[[#This Row],[TaskName]],tblTasks[TaskName],0)),"")</f>
        <v/>
      </c>
      <c r="I491" s="17" t="n"/>
      <c r="J491" s="13">
        <f>IF(tblTime[[#This Row],[CategoryOverwrite]]="",tblTime[[#This Row],[SuggCategory]],tblTime[[#This Row],[CategoryOverwrite]])</f>
        <v/>
      </c>
      <c r="K491" s="17" t="n"/>
      <c r="L491" s="17" t="n"/>
      <c r="M491" s="13">
        <f>IF(COUNTA(tblTime[[#This Row],[TaskName]:[Entity]],tblTime[[#This Row],[FinalCategory]:[Hours]])=4,"FILLED","OPEN")</f>
        <v/>
      </c>
      <c r="N491" s="13">
        <f>IF(SUMIFS(tblTime[Hours],tblTime[Date],tblTime[[#This Row],[Date]]) &gt; 20, "⚠ Over 20 hours!", "")</f>
        <v/>
      </c>
    </row>
    <row r="492" hidden="1">
      <c r="B492" s="14">
        <f>7+B392</f>
        <v/>
      </c>
      <c r="C492" s="15">
        <f>C472</f>
        <v/>
      </c>
      <c r="D492" s="13">
        <f>$G$2</f>
        <v/>
      </c>
      <c r="E492" s="13">
        <f>IFERROR(_xlfn.XLOOKUP(D492,tblEmployees[EmployeeName],tblEmployees[HomeDepartment],""),"")</f>
        <v/>
      </c>
      <c r="F492" s="17" t="n"/>
      <c r="G492" s="17" t="n"/>
      <c r="H492" s="13">
        <f>IFERROR(INDEX(tblTasks[SuggestedCategory],MATCH(tblTime[[#This Row],[TaskName]],tblTasks[TaskName],0)),"")</f>
        <v/>
      </c>
      <c r="I492" s="17" t="n"/>
      <c r="J492" s="13">
        <f>IF(tblTime[[#This Row],[CategoryOverwrite]]="",tblTime[[#This Row],[SuggCategory]],tblTime[[#This Row],[CategoryOverwrite]])</f>
        <v/>
      </c>
      <c r="K492" s="17" t="n"/>
      <c r="L492" s="17" t="n"/>
      <c r="M492" s="13">
        <f>IF(COUNTA(tblTime[[#This Row],[TaskName]:[Entity]],tblTime[[#This Row],[FinalCategory]:[Hours]])=4,"FILLED","OPEN")</f>
        <v/>
      </c>
      <c r="N492" s="13">
        <f>IF(SUMIFS(tblTime[Hours],tblTime[Date],tblTime[[#This Row],[Date]]) &gt; 20, "⚠ Over 20 hours!", "")</f>
        <v/>
      </c>
    </row>
    <row r="493" hidden="1">
      <c r="B493" s="14">
        <f>7+B393</f>
        <v/>
      </c>
      <c r="C493" s="15">
        <f>C473</f>
        <v/>
      </c>
      <c r="D493" s="13">
        <f>$G$2</f>
        <v/>
      </c>
      <c r="E493" s="13">
        <f>IFERROR(_xlfn.XLOOKUP(D493,tblEmployees[EmployeeName],tblEmployees[HomeDepartment],""),"")</f>
        <v/>
      </c>
      <c r="F493" s="17" t="n"/>
      <c r="G493" s="17" t="n"/>
      <c r="H493" s="13">
        <f>IFERROR(INDEX(tblTasks[SuggestedCategory],MATCH(tblTime[[#This Row],[TaskName]],tblTasks[TaskName],0)),"")</f>
        <v/>
      </c>
      <c r="I493" s="17" t="n"/>
      <c r="J493" s="13">
        <f>IF(tblTime[[#This Row],[CategoryOverwrite]]="",tblTime[[#This Row],[SuggCategory]],tblTime[[#This Row],[CategoryOverwrite]])</f>
        <v/>
      </c>
      <c r="K493" s="17" t="n"/>
      <c r="L493" s="17" t="n"/>
      <c r="M493" s="13">
        <f>IF(COUNTA(tblTime[[#This Row],[TaskName]:[Entity]],tblTime[[#This Row],[FinalCategory]:[Hours]])=4,"FILLED","OPEN")</f>
        <v/>
      </c>
      <c r="N493" s="13">
        <f>IF(SUMIFS(tblTime[Hours],tblTime[Date],tblTime[[#This Row],[Date]]) &gt; 20, "⚠ Over 20 hours!", "")</f>
        <v/>
      </c>
    </row>
    <row r="494" hidden="1">
      <c r="B494" s="14">
        <f>7+B394</f>
        <v/>
      </c>
      <c r="C494" s="15">
        <f>C474</f>
        <v/>
      </c>
      <c r="D494" s="13">
        <f>$G$2</f>
        <v/>
      </c>
      <c r="E494" s="13">
        <f>IFERROR(_xlfn.XLOOKUP(D494,tblEmployees[EmployeeName],tblEmployees[HomeDepartment],""),"")</f>
        <v/>
      </c>
      <c r="F494" s="17" t="n"/>
      <c r="G494" s="17" t="n"/>
      <c r="H494" s="13">
        <f>IFERROR(INDEX(tblTasks[SuggestedCategory],MATCH(tblTime[[#This Row],[TaskName]],tblTasks[TaskName],0)),"")</f>
        <v/>
      </c>
      <c r="I494" s="17" t="n"/>
      <c r="J494" s="13">
        <f>IF(tblTime[[#This Row],[CategoryOverwrite]]="",tblTime[[#This Row],[SuggCategory]],tblTime[[#This Row],[CategoryOverwrite]])</f>
        <v/>
      </c>
      <c r="K494" s="17" t="n"/>
      <c r="L494" s="17" t="n"/>
      <c r="M494" s="13">
        <f>IF(COUNTA(tblTime[[#This Row],[TaskName]:[Entity]],tblTime[[#This Row],[FinalCategory]:[Hours]])=4,"FILLED","OPEN")</f>
        <v/>
      </c>
      <c r="N494" s="13">
        <f>IF(SUMIFS(tblTime[Hours],tblTime[Date],tblTime[[#This Row],[Date]]) &gt; 20, "⚠ Over 20 hours!", "")</f>
        <v/>
      </c>
    </row>
    <row r="495" hidden="1">
      <c r="B495" s="14">
        <f>7+B395</f>
        <v/>
      </c>
      <c r="C495" s="15">
        <f>C475</f>
        <v/>
      </c>
      <c r="D495" s="13">
        <f>$G$2</f>
        <v/>
      </c>
      <c r="E495" s="13">
        <f>IFERROR(_xlfn.XLOOKUP(D495,tblEmployees[EmployeeName],tblEmployees[HomeDepartment],""),"")</f>
        <v/>
      </c>
      <c r="F495" s="17" t="n"/>
      <c r="G495" s="17" t="n"/>
      <c r="H495" s="13">
        <f>IFERROR(INDEX(tblTasks[SuggestedCategory],MATCH(tblTime[[#This Row],[TaskName]],tblTasks[TaskName],0)),"")</f>
        <v/>
      </c>
      <c r="I495" s="17" t="n"/>
      <c r="J495" s="13">
        <f>IF(tblTime[[#This Row],[CategoryOverwrite]]="",tblTime[[#This Row],[SuggCategory]],tblTime[[#This Row],[CategoryOverwrite]])</f>
        <v/>
      </c>
      <c r="K495" s="17" t="n"/>
      <c r="L495" s="17" t="n"/>
      <c r="M495" s="13">
        <f>IF(COUNTA(tblTime[[#This Row],[TaskName]:[Entity]],tblTime[[#This Row],[FinalCategory]:[Hours]])=4,"FILLED","OPEN")</f>
        <v/>
      </c>
      <c r="N495" s="13">
        <f>IF(SUMIFS(tblTime[Hours],tblTime[Date],tblTime[[#This Row],[Date]]) &gt; 20, "⚠ Over 20 hours!", "")</f>
        <v/>
      </c>
    </row>
    <row r="496" hidden="1">
      <c r="B496" s="14">
        <f>7+B396</f>
        <v/>
      </c>
      <c r="C496" s="15">
        <f>C476</f>
        <v/>
      </c>
      <c r="D496" s="13">
        <f>$G$2</f>
        <v/>
      </c>
      <c r="E496" s="13">
        <f>IFERROR(_xlfn.XLOOKUP(D496,tblEmployees[EmployeeName],tblEmployees[HomeDepartment],""),"")</f>
        <v/>
      </c>
      <c r="F496" s="17" t="n"/>
      <c r="G496" s="17" t="n"/>
      <c r="H496" s="13">
        <f>IFERROR(INDEX(tblTasks[SuggestedCategory],MATCH(tblTime[[#This Row],[TaskName]],tblTasks[TaskName],0)),"")</f>
        <v/>
      </c>
      <c r="I496" s="17" t="n"/>
      <c r="J496" s="13">
        <f>IF(tblTime[[#This Row],[CategoryOverwrite]]="",tblTime[[#This Row],[SuggCategory]],tblTime[[#This Row],[CategoryOverwrite]])</f>
        <v/>
      </c>
      <c r="K496" s="17" t="n"/>
      <c r="L496" s="17" t="n"/>
      <c r="M496" s="13">
        <f>IF(COUNTA(tblTime[[#This Row],[TaskName]:[Entity]],tblTime[[#This Row],[FinalCategory]:[Hours]])=4,"FILLED","OPEN")</f>
        <v/>
      </c>
      <c r="N496" s="13">
        <f>IF(SUMIFS(tblTime[Hours],tblTime[Date],tblTime[[#This Row],[Date]]) &gt; 20, "⚠ Over 20 hours!", "")</f>
        <v/>
      </c>
    </row>
    <row r="497" hidden="1">
      <c r="B497" s="14">
        <f>7+B397</f>
        <v/>
      </c>
      <c r="C497" s="15">
        <f>C477</f>
        <v/>
      </c>
      <c r="D497" s="13">
        <f>$G$2</f>
        <v/>
      </c>
      <c r="E497" s="13">
        <f>IFERROR(_xlfn.XLOOKUP(D497,tblEmployees[EmployeeName],tblEmployees[HomeDepartment],""),"")</f>
        <v/>
      </c>
      <c r="F497" s="17" t="n"/>
      <c r="G497" s="17" t="n"/>
      <c r="H497" s="13">
        <f>IFERROR(INDEX(tblTasks[SuggestedCategory],MATCH(tblTime[[#This Row],[TaskName]],tblTasks[TaskName],0)),"")</f>
        <v/>
      </c>
      <c r="I497" s="17" t="n"/>
      <c r="J497" s="13">
        <f>IF(tblTime[[#This Row],[CategoryOverwrite]]="",tblTime[[#This Row],[SuggCategory]],tblTime[[#This Row],[CategoryOverwrite]])</f>
        <v/>
      </c>
      <c r="K497" s="17" t="n"/>
      <c r="L497" s="17" t="n"/>
      <c r="M497" s="13">
        <f>IF(COUNTA(tblTime[[#This Row],[TaskName]:[Entity]],tblTime[[#This Row],[FinalCategory]:[Hours]])=4,"FILLED","OPEN")</f>
        <v/>
      </c>
      <c r="N497" s="13">
        <f>IF(SUMIFS(tblTime[Hours],tblTime[Date],tblTime[[#This Row],[Date]]) &gt; 20, "⚠ Over 20 hours!", "")</f>
        <v/>
      </c>
    </row>
    <row r="498" hidden="1">
      <c r="B498" s="14">
        <f>7+B398</f>
        <v/>
      </c>
      <c r="C498" s="15">
        <f>C478</f>
        <v/>
      </c>
      <c r="D498" s="13">
        <f>$G$2</f>
        <v/>
      </c>
      <c r="E498" s="13">
        <f>IFERROR(_xlfn.XLOOKUP(D498,tblEmployees[EmployeeName],tblEmployees[HomeDepartment],""),"")</f>
        <v/>
      </c>
      <c r="F498" s="17" t="n"/>
      <c r="G498" s="17" t="n"/>
      <c r="H498" s="13">
        <f>IFERROR(INDEX(tblTasks[SuggestedCategory],MATCH(tblTime[[#This Row],[TaskName]],tblTasks[TaskName],0)),"")</f>
        <v/>
      </c>
      <c r="I498" s="17" t="n"/>
      <c r="J498" s="13">
        <f>IF(tblTime[[#This Row],[CategoryOverwrite]]="",tblTime[[#This Row],[SuggCategory]],tblTime[[#This Row],[CategoryOverwrite]])</f>
        <v/>
      </c>
      <c r="K498" s="17" t="n"/>
      <c r="L498" s="17" t="n"/>
      <c r="M498" s="13">
        <f>IF(COUNTA(tblTime[[#This Row],[TaskName]:[Entity]],tblTime[[#This Row],[FinalCategory]:[Hours]])=4,"FILLED","OPEN")</f>
        <v/>
      </c>
      <c r="N498" s="13">
        <f>IF(SUMIFS(tblTime[Hours],tblTime[Date],tblTime[[#This Row],[Date]]) &gt; 20, "⚠ Over 20 hours!", "")</f>
        <v/>
      </c>
    </row>
    <row r="499" hidden="1">
      <c r="B499" s="14">
        <f>7+B399</f>
        <v/>
      </c>
      <c r="C499" s="15">
        <f>C479</f>
        <v/>
      </c>
      <c r="D499" s="13">
        <f>$G$2</f>
        <v/>
      </c>
      <c r="E499" s="13">
        <f>IFERROR(_xlfn.XLOOKUP(D499,tblEmployees[EmployeeName],tblEmployees[HomeDepartment],""),"")</f>
        <v/>
      </c>
      <c r="F499" s="17" t="n"/>
      <c r="G499" s="17" t="n"/>
      <c r="H499" s="13">
        <f>IFERROR(INDEX(tblTasks[SuggestedCategory],MATCH(tblTime[[#This Row],[TaskName]],tblTasks[TaskName],0)),"")</f>
        <v/>
      </c>
      <c r="I499" s="17" t="n"/>
      <c r="J499" s="13">
        <f>IF(tblTime[[#This Row],[CategoryOverwrite]]="",tblTime[[#This Row],[SuggCategory]],tblTime[[#This Row],[CategoryOverwrite]])</f>
        <v/>
      </c>
      <c r="K499" s="17" t="n"/>
      <c r="L499" s="17" t="n"/>
      <c r="M499" s="13">
        <f>IF(COUNTA(tblTime[[#This Row],[TaskName]:[Entity]],tblTime[[#This Row],[FinalCategory]:[Hours]])=4,"FILLED","OPEN")</f>
        <v/>
      </c>
      <c r="N499" s="13">
        <f>IF(SUMIFS(tblTime[Hours],tblTime[Date],tblTime[[#This Row],[Date]]) &gt; 20, "⚠ Over 20 hours!", "")</f>
        <v/>
      </c>
    </row>
    <row r="500" hidden="1">
      <c r="B500" s="14">
        <f>7+B400</f>
        <v/>
      </c>
      <c r="C500" s="15">
        <f>C480</f>
        <v/>
      </c>
      <c r="D500" s="13">
        <f>$G$2</f>
        <v/>
      </c>
      <c r="E500" s="13">
        <f>IFERROR(_xlfn.XLOOKUP(D500,tblEmployees[EmployeeName],tblEmployees[HomeDepartment],""),"")</f>
        <v/>
      </c>
      <c r="F500" s="17" t="n"/>
      <c r="G500" s="17" t="n"/>
      <c r="H500" s="13">
        <f>IFERROR(INDEX(tblTasks[SuggestedCategory],MATCH(tblTime[[#This Row],[TaskName]],tblTasks[TaskName],0)),"")</f>
        <v/>
      </c>
      <c r="I500" s="17" t="n"/>
      <c r="J500" s="13">
        <f>IF(tblTime[[#This Row],[CategoryOverwrite]]="",tblTime[[#This Row],[SuggCategory]],tblTime[[#This Row],[CategoryOverwrite]])</f>
        <v/>
      </c>
      <c r="K500" s="17" t="n"/>
      <c r="L500" s="17" t="n"/>
      <c r="M500" s="13">
        <f>IF(COUNTA(tblTime[[#This Row],[TaskName]:[Entity]],tblTime[[#This Row],[FinalCategory]:[Hours]])=4,"FILLED","OPEN")</f>
        <v/>
      </c>
      <c r="N500" s="13">
        <f>IF(SUMIFS(tblTime[Hours],tblTime[Date],tblTime[[#This Row],[Date]]) &gt; 20, "⚠ Over 20 hours!", "")</f>
        <v/>
      </c>
    </row>
    <row r="501" hidden="1">
      <c r="B501" s="14">
        <f>7+B401</f>
        <v/>
      </c>
      <c r="C501" s="15">
        <f>C481</f>
        <v/>
      </c>
      <c r="D501" s="13">
        <f>$G$2</f>
        <v/>
      </c>
      <c r="E501" s="13">
        <f>IFERROR(_xlfn.XLOOKUP(D501,tblEmployees[EmployeeName],tblEmployees[HomeDepartment],""),"")</f>
        <v/>
      </c>
      <c r="F501" s="17" t="n"/>
      <c r="G501" s="17" t="n"/>
      <c r="H501" s="13">
        <f>IFERROR(INDEX(tblTasks[SuggestedCategory],MATCH(tblTime[[#This Row],[TaskName]],tblTasks[TaskName],0)),"")</f>
        <v/>
      </c>
      <c r="I501" s="17" t="n"/>
      <c r="J501" s="13">
        <f>IF(tblTime[[#This Row],[CategoryOverwrite]]="",tblTime[[#This Row],[SuggCategory]],tblTime[[#This Row],[CategoryOverwrite]])</f>
        <v/>
      </c>
      <c r="K501" s="17" t="n"/>
      <c r="L501" s="17" t="n"/>
      <c r="M501" s="13">
        <f>IF(COUNTA(tblTime[[#This Row],[TaskName]:[Entity]],tblTime[[#This Row],[FinalCategory]:[Hours]])=4,"FILLED","OPEN")</f>
        <v/>
      </c>
      <c r="N501" s="13">
        <f>IF(SUMIFS(tblTime[Hours],tblTime[Date],tblTime[[#This Row],[Date]]) &gt; 20, "⚠ Over 20 hours!", "")</f>
        <v/>
      </c>
    </row>
    <row r="502" hidden="1">
      <c r="B502" s="14">
        <f>7+B402</f>
        <v/>
      </c>
      <c r="C502" s="15">
        <f>C482</f>
        <v/>
      </c>
      <c r="D502" s="13">
        <f>$G$2</f>
        <v/>
      </c>
      <c r="E502" s="13">
        <f>IFERROR(_xlfn.XLOOKUP(D502,tblEmployees[EmployeeName],tblEmployees[HomeDepartment],""),"")</f>
        <v/>
      </c>
      <c r="F502" s="17" t="n"/>
      <c r="G502" s="17" t="n"/>
      <c r="H502" s="13">
        <f>IFERROR(INDEX(tblTasks[SuggestedCategory],MATCH(tblTime[[#This Row],[TaskName]],tblTasks[TaskName],0)),"")</f>
        <v/>
      </c>
      <c r="I502" s="17" t="n"/>
      <c r="J502" s="13">
        <f>IF(tblTime[[#This Row],[CategoryOverwrite]]="",tblTime[[#This Row],[SuggCategory]],tblTime[[#This Row],[CategoryOverwrite]])</f>
        <v/>
      </c>
      <c r="K502" s="17" t="n"/>
      <c r="L502" s="17" t="n"/>
      <c r="M502" s="13">
        <f>IF(COUNTA(tblTime[[#This Row],[TaskName]:[Entity]],tblTime[[#This Row],[FinalCategory]:[Hours]])=4,"FILLED","OPEN")</f>
        <v/>
      </c>
      <c r="N502" s="13">
        <f>IF(SUMIFS(tblTime[Hours],tblTime[Date],tblTime[[#This Row],[Date]]) &gt; 20, "⚠ Over 20 hours!", "")</f>
        <v/>
      </c>
    </row>
    <row r="503" hidden="1">
      <c r="B503" s="14">
        <f>7+B403</f>
        <v/>
      </c>
      <c r="C503" s="15">
        <f>C483</f>
        <v/>
      </c>
      <c r="D503" s="13">
        <f>$G$2</f>
        <v/>
      </c>
      <c r="E503" s="13">
        <f>IFERROR(_xlfn.XLOOKUP(D503,tblEmployees[EmployeeName],tblEmployees[HomeDepartment],""),"")</f>
        <v/>
      </c>
      <c r="F503" s="17" t="n"/>
      <c r="G503" s="17" t="n"/>
      <c r="H503" s="13">
        <f>IFERROR(INDEX(tblTasks[SuggestedCategory],MATCH(tblTime[[#This Row],[TaskName]],tblTasks[TaskName],0)),"")</f>
        <v/>
      </c>
      <c r="I503" s="17" t="n"/>
      <c r="J503" s="13">
        <f>IF(tblTime[[#This Row],[CategoryOverwrite]]="",tblTime[[#This Row],[SuggCategory]],tblTime[[#This Row],[CategoryOverwrite]])</f>
        <v/>
      </c>
      <c r="K503" s="17" t="n"/>
      <c r="L503" s="17" t="n"/>
      <c r="M503" s="13">
        <f>IF(COUNTA(tblTime[[#This Row],[TaskName]:[Entity]],tblTime[[#This Row],[FinalCategory]:[Hours]])=4,"FILLED","OPEN")</f>
        <v/>
      </c>
      <c r="N503" s="13">
        <f>IF(SUMIFS(tblTime[Hours],tblTime[Date],tblTime[[#This Row],[Date]]) &gt; 20, "⚠ Over 20 hours!", "")</f>
        <v/>
      </c>
    </row>
    <row r="504" hidden="1">
      <c r="B504" s="14">
        <f>7+B404</f>
        <v/>
      </c>
      <c r="C504" s="15">
        <f>C484</f>
        <v/>
      </c>
      <c r="D504" s="13">
        <f>$G$2</f>
        <v/>
      </c>
      <c r="E504" s="13">
        <f>IFERROR(_xlfn.XLOOKUP(D504,tblEmployees[EmployeeName],tblEmployees[HomeDepartment],""),"")</f>
        <v/>
      </c>
      <c r="F504" s="17" t="n"/>
      <c r="G504" s="17" t="n"/>
      <c r="H504" s="13">
        <f>IFERROR(INDEX(tblTasks[SuggestedCategory],MATCH(tblTime[[#This Row],[TaskName]],tblTasks[TaskName],0)),"")</f>
        <v/>
      </c>
      <c r="I504" s="17" t="n"/>
      <c r="J504" s="13">
        <f>IF(tblTime[[#This Row],[CategoryOverwrite]]="",tblTime[[#This Row],[SuggCategory]],tblTime[[#This Row],[CategoryOverwrite]])</f>
        <v/>
      </c>
      <c r="K504" s="17" t="n"/>
      <c r="L504" s="17" t="n"/>
      <c r="M504" s="13">
        <f>IF(COUNTA(tblTime[[#This Row],[TaskName]:[Entity]],tblTime[[#This Row],[FinalCategory]:[Hours]])=4,"FILLED","OPEN")</f>
        <v/>
      </c>
      <c r="N504" s="13">
        <f>IF(SUMIFS(tblTime[Hours],tblTime[Date],tblTime[[#This Row],[Date]]) &gt; 20, "⚠ Over 20 hours!", "")</f>
        <v/>
      </c>
    </row>
    <row r="505" hidden="1">
      <c r="B505" s="14">
        <f>7+B405</f>
        <v/>
      </c>
      <c r="C505" s="15">
        <f>C485</f>
        <v/>
      </c>
      <c r="D505" s="13">
        <f>$G$2</f>
        <v/>
      </c>
      <c r="E505" s="13">
        <f>IFERROR(_xlfn.XLOOKUP(D505,tblEmployees[EmployeeName],tblEmployees[HomeDepartment],""),"")</f>
        <v/>
      </c>
      <c r="F505" s="17" t="n"/>
      <c r="G505" s="17" t="n"/>
      <c r="H505" s="13">
        <f>IFERROR(INDEX(tblTasks[SuggestedCategory],MATCH(tblTime[[#This Row],[TaskName]],tblTasks[TaskName],0)),"")</f>
        <v/>
      </c>
      <c r="I505" s="17" t="n"/>
      <c r="J505" s="13">
        <f>IF(tblTime[[#This Row],[CategoryOverwrite]]="",tblTime[[#This Row],[SuggCategory]],tblTime[[#This Row],[CategoryOverwrite]])</f>
        <v/>
      </c>
      <c r="K505" s="17" t="n"/>
      <c r="L505" s="17" t="n"/>
      <c r="M505" s="13">
        <f>IF(COUNTA(tblTime[[#This Row],[TaskName]:[Entity]],tblTime[[#This Row],[FinalCategory]:[Hours]])=4,"FILLED","OPEN")</f>
        <v/>
      </c>
      <c r="N505" s="13">
        <f>IF(SUMIFS(tblTime[Hours],tblTime[Date],tblTime[[#This Row],[Date]]) &gt; 20, "⚠ Over 20 hours!", "")</f>
        <v/>
      </c>
    </row>
    <row r="506" hidden="1">
      <c r="B506" s="14">
        <f>7+B406</f>
        <v/>
      </c>
      <c r="C506" s="15">
        <f>C486</f>
        <v/>
      </c>
      <c r="D506" s="13">
        <f>$G$2</f>
        <v/>
      </c>
      <c r="E506" s="13">
        <f>IFERROR(_xlfn.XLOOKUP(D506,tblEmployees[EmployeeName],tblEmployees[HomeDepartment],""),"")</f>
        <v/>
      </c>
      <c r="F506" s="17" t="n"/>
      <c r="G506" s="17" t="n"/>
      <c r="H506" s="13">
        <f>IFERROR(INDEX(tblTasks[SuggestedCategory],MATCH(tblTime[[#This Row],[TaskName]],tblTasks[TaskName],0)),"")</f>
        <v/>
      </c>
      <c r="I506" s="17" t="n"/>
      <c r="J506" s="13">
        <f>IF(tblTime[[#This Row],[CategoryOverwrite]]="",tblTime[[#This Row],[SuggCategory]],tblTime[[#This Row],[CategoryOverwrite]])</f>
        <v/>
      </c>
      <c r="K506" s="17" t="n"/>
      <c r="L506" s="17" t="n"/>
      <c r="M506" s="13">
        <f>IF(COUNTA(tblTime[[#This Row],[TaskName]:[Entity]],tblTime[[#This Row],[FinalCategory]:[Hours]])=4,"FILLED","OPEN")</f>
        <v/>
      </c>
      <c r="N506" s="13">
        <f>IF(SUMIFS(tblTime[Hours],tblTime[Date],tblTime[[#This Row],[Date]]) &gt; 20, "⚠ Over 20 hours!", "")</f>
        <v/>
      </c>
    </row>
    <row r="507" hidden="1">
      <c r="B507" s="14">
        <f>7+B407</f>
        <v/>
      </c>
      <c r="C507" s="15">
        <f>C487</f>
        <v/>
      </c>
      <c r="D507" s="13">
        <f>$G$2</f>
        <v/>
      </c>
      <c r="E507" s="13">
        <f>IFERROR(_xlfn.XLOOKUP(D507,tblEmployees[EmployeeName],tblEmployees[HomeDepartment],""),"")</f>
        <v/>
      </c>
      <c r="F507" s="17" t="n"/>
      <c r="G507" s="17" t="n"/>
      <c r="H507" s="13">
        <f>IFERROR(INDEX(tblTasks[SuggestedCategory],MATCH(tblTime[[#This Row],[TaskName]],tblTasks[TaskName],0)),"")</f>
        <v/>
      </c>
      <c r="I507" s="17" t="n"/>
      <c r="J507" s="13">
        <f>IF(tblTime[[#This Row],[CategoryOverwrite]]="",tblTime[[#This Row],[SuggCategory]],tblTime[[#This Row],[CategoryOverwrite]])</f>
        <v/>
      </c>
      <c r="K507" s="17" t="n"/>
      <c r="L507" s="17" t="n"/>
      <c r="M507" s="13">
        <f>IF(COUNTA(tblTime[[#This Row],[TaskName]:[Entity]],tblTime[[#This Row],[FinalCategory]:[Hours]])=4,"FILLED","OPEN")</f>
        <v/>
      </c>
      <c r="N507" s="13">
        <f>IF(SUMIFS(tblTime[Hours],tblTime[Date],tblTime[[#This Row],[Date]]) &gt; 20, "⚠ Over 20 hours!", "")</f>
        <v/>
      </c>
    </row>
    <row r="508" hidden="1">
      <c r="B508" s="14">
        <f>7+B408</f>
        <v/>
      </c>
      <c r="C508" s="15">
        <f>C488</f>
        <v/>
      </c>
      <c r="D508" s="13">
        <f>$G$2</f>
        <v/>
      </c>
      <c r="E508" s="13">
        <f>IFERROR(_xlfn.XLOOKUP(D508,tblEmployees[EmployeeName],tblEmployees[HomeDepartment],""),"")</f>
        <v/>
      </c>
      <c r="F508" s="17" t="n"/>
      <c r="G508" s="17" t="n"/>
      <c r="H508" s="13">
        <f>IFERROR(INDEX(tblTasks[SuggestedCategory],MATCH(tblTime[[#This Row],[TaskName]],tblTasks[TaskName],0)),"")</f>
        <v/>
      </c>
      <c r="I508" s="17" t="n"/>
      <c r="J508" s="13">
        <f>IF(tblTime[[#This Row],[CategoryOverwrite]]="",tblTime[[#This Row],[SuggCategory]],tblTime[[#This Row],[CategoryOverwrite]])</f>
        <v/>
      </c>
      <c r="K508" s="17" t="n"/>
      <c r="L508" s="17" t="n"/>
      <c r="M508" s="13">
        <f>IF(COUNTA(tblTime[[#This Row],[TaskName]:[Entity]],tblTime[[#This Row],[FinalCategory]:[Hours]])=4,"FILLED","OPEN")</f>
        <v/>
      </c>
      <c r="N508" s="13">
        <f>IF(SUMIFS(tblTime[Hours],tblTime[Date],tblTime[[#This Row],[Date]]) &gt; 20, "⚠ Over 20 hours!", "")</f>
        <v/>
      </c>
    </row>
    <row r="509" hidden="1">
      <c r="B509" s="14">
        <f>7+B409</f>
        <v/>
      </c>
      <c r="C509" s="15">
        <f>C489</f>
        <v/>
      </c>
      <c r="D509" s="13">
        <f>$G$2</f>
        <v/>
      </c>
      <c r="E509" s="13">
        <f>IFERROR(_xlfn.XLOOKUP(D509,tblEmployees[EmployeeName],tblEmployees[HomeDepartment],""),"")</f>
        <v/>
      </c>
      <c r="F509" s="17" t="n"/>
      <c r="G509" s="17" t="n"/>
      <c r="H509" s="13">
        <f>IFERROR(INDEX(tblTasks[SuggestedCategory],MATCH(tblTime[[#This Row],[TaskName]],tblTasks[TaskName],0)),"")</f>
        <v/>
      </c>
      <c r="I509" s="17" t="n"/>
      <c r="J509" s="13">
        <f>IF(tblTime[[#This Row],[CategoryOverwrite]]="",tblTime[[#This Row],[SuggCategory]],tblTime[[#This Row],[CategoryOverwrite]])</f>
        <v/>
      </c>
      <c r="K509" s="17" t="n"/>
      <c r="L509" s="17" t="n"/>
      <c r="M509" s="13">
        <f>IF(COUNTA(tblTime[[#This Row],[TaskName]:[Entity]],tblTime[[#This Row],[FinalCategory]:[Hours]])=4,"FILLED","OPEN")</f>
        <v/>
      </c>
      <c r="N509" s="13">
        <f>IF(SUMIFS(tblTime[Hours],tblTime[Date],tblTime[[#This Row],[Date]]) &gt; 20, "⚠ Over 20 hours!", "")</f>
        <v/>
      </c>
    </row>
    <row r="510" hidden="1">
      <c r="B510" s="14">
        <f>7+B410</f>
        <v/>
      </c>
      <c r="C510" s="15">
        <f>C490</f>
        <v/>
      </c>
      <c r="D510" s="13">
        <f>$G$2</f>
        <v/>
      </c>
      <c r="E510" s="13">
        <f>IFERROR(_xlfn.XLOOKUP(D510,tblEmployees[EmployeeName],tblEmployees[HomeDepartment],""),"")</f>
        <v/>
      </c>
      <c r="F510" s="17" t="n"/>
      <c r="G510" s="17" t="n"/>
      <c r="H510" s="13">
        <f>IFERROR(INDEX(tblTasks[SuggestedCategory],MATCH(tblTime[[#This Row],[TaskName]],tblTasks[TaskName],0)),"")</f>
        <v/>
      </c>
      <c r="I510" s="17" t="n"/>
      <c r="J510" s="13">
        <f>IF(tblTime[[#This Row],[CategoryOverwrite]]="",tblTime[[#This Row],[SuggCategory]],tblTime[[#This Row],[CategoryOverwrite]])</f>
        <v/>
      </c>
      <c r="K510" s="17" t="n"/>
      <c r="L510" s="17" t="n"/>
      <c r="M510" s="13">
        <f>IF(COUNTA(tblTime[[#This Row],[TaskName]:[Entity]],tblTime[[#This Row],[FinalCategory]:[Hours]])=4,"FILLED","OPEN")</f>
        <v/>
      </c>
      <c r="N510" s="13">
        <f>IF(SUMIFS(tblTime[Hours],tblTime[Date],tblTime[[#This Row],[Date]]) &gt; 20, "⚠ Over 20 hours!", "")</f>
        <v/>
      </c>
    </row>
    <row r="511" hidden="1">
      <c r="B511" s="14">
        <f>7+B411</f>
        <v/>
      </c>
      <c r="C511" s="15">
        <f>C491</f>
        <v/>
      </c>
      <c r="D511" s="13">
        <f>$G$2</f>
        <v/>
      </c>
      <c r="E511" s="13">
        <f>IFERROR(_xlfn.XLOOKUP(D511,tblEmployees[EmployeeName],tblEmployees[HomeDepartment],""),"")</f>
        <v/>
      </c>
      <c r="F511" s="17" t="n"/>
      <c r="G511" s="17" t="n"/>
      <c r="H511" s="13">
        <f>IFERROR(INDEX(tblTasks[SuggestedCategory],MATCH(tblTime[[#This Row],[TaskName]],tblTasks[TaskName],0)),"")</f>
        <v/>
      </c>
      <c r="I511" s="17" t="n"/>
      <c r="J511" s="13">
        <f>IF(tblTime[[#This Row],[CategoryOverwrite]]="",tblTime[[#This Row],[SuggCategory]],tblTime[[#This Row],[CategoryOverwrite]])</f>
        <v/>
      </c>
      <c r="K511" s="17" t="n"/>
      <c r="L511" s="17" t="n"/>
      <c r="M511" s="13">
        <f>IF(COUNTA(tblTime[[#This Row],[TaskName]:[Entity]],tblTime[[#This Row],[FinalCategory]:[Hours]])=4,"FILLED","OPEN")</f>
        <v/>
      </c>
      <c r="N511" s="13">
        <f>IF(SUMIFS(tblTime[Hours],tblTime[Date],tblTime[[#This Row],[Date]]) &gt; 20, "⚠ Over 20 hours!", "")</f>
        <v/>
      </c>
    </row>
    <row r="512" hidden="1">
      <c r="B512" s="14">
        <f>7+B412</f>
        <v/>
      </c>
      <c r="C512" s="15">
        <f>C492</f>
        <v/>
      </c>
      <c r="D512" s="13">
        <f>$G$2</f>
        <v/>
      </c>
      <c r="E512" s="13">
        <f>IFERROR(_xlfn.XLOOKUP(D512,tblEmployees[EmployeeName],tblEmployees[HomeDepartment],""),"")</f>
        <v/>
      </c>
      <c r="F512" s="17" t="n"/>
      <c r="G512" s="17" t="n"/>
      <c r="H512" s="13">
        <f>IFERROR(INDEX(tblTasks[SuggestedCategory],MATCH(tblTime[[#This Row],[TaskName]],tblTasks[TaskName],0)),"")</f>
        <v/>
      </c>
      <c r="I512" s="17" t="n"/>
      <c r="J512" s="13">
        <f>IF(tblTime[[#This Row],[CategoryOverwrite]]="",tblTime[[#This Row],[SuggCategory]],tblTime[[#This Row],[CategoryOverwrite]])</f>
        <v/>
      </c>
      <c r="K512" s="17" t="n"/>
      <c r="L512" s="17" t="n"/>
      <c r="M512" s="13">
        <f>IF(COUNTA(tblTime[[#This Row],[TaskName]:[Entity]],tblTime[[#This Row],[FinalCategory]:[Hours]])=4,"FILLED","OPEN")</f>
        <v/>
      </c>
      <c r="N512" s="13">
        <f>IF(SUMIFS(tblTime[Hours],tblTime[Date],tblTime[[#This Row],[Date]]) &gt; 20, "⚠ Over 20 hours!", "")</f>
        <v/>
      </c>
    </row>
    <row r="513" hidden="1">
      <c r="B513" s="14">
        <f>7+B413</f>
        <v/>
      </c>
      <c r="C513" s="15">
        <f>C493</f>
        <v/>
      </c>
      <c r="D513" s="13">
        <f>$G$2</f>
        <v/>
      </c>
      <c r="E513" s="13">
        <f>IFERROR(_xlfn.XLOOKUP(D513,tblEmployees[EmployeeName],tblEmployees[HomeDepartment],""),"")</f>
        <v/>
      </c>
      <c r="F513" s="17" t="n"/>
      <c r="G513" s="17" t="n"/>
      <c r="H513" s="13">
        <f>IFERROR(INDEX(tblTasks[SuggestedCategory],MATCH(tblTime[[#This Row],[TaskName]],tblTasks[TaskName],0)),"")</f>
        <v/>
      </c>
      <c r="I513" s="17" t="n"/>
      <c r="J513" s="13">
        <f>IF(tblTime[[#This Row],[CategoryOverwrite]]="",tblTime[[#This Row],[SuggCategory]],tblTime[[#This Row],[CategoryOverwrite]])</f>
        <v/>
      </c>
      <c r="K513" s="17" t="n"/>
      <c r="L513" s="17" t="n"/>
      <c r="M513" s="13">
        <f>IF(COUNTA(tblTime[[#This Row],[TaskName]:[Entity]],tblTime[[#This Row],[FinalCategory]:[Hours]])=4,"FILLED","OPEN")</f>
        <v/>
      </c>
      <c r="N513" s="13">
        <f>IF(SUMIFS(tblTime[Hours],tblTime[Date],tblTime[[#This Row],[Date]]) &gt; 20, "⚠ Over 20 hours!", "")</f>
        <v/>
      </c>
    </row>
    <row r="514" hidden="1">
      <c r="B514" s="14">
        <f>7+B414</f>
        <v/>
      </c>
      <c r="C514" s="15">
        <f>C494</f>
        <v/>
      </c>
      <c r="D514" s="13">
        <f>$G$2</f>
        <v/>
      </c>
      <c r="E514" s="13">
        <f>IFERROR(_xlfn.XLOOKUP(D514,tblEmployees[EmployeeName],tblEmployees[HomeDepartment],""),"")</f>
        <v/>
      </c>
      <c r="F514" s="17" t="n"/>
      <c r="G514" s="17" t="n"/>
      <c r="H514" s="13">
        <f>IFERROR(INDEX(tblTasks[SuggestedCategory],MATCH(tblTime[[#This Row],[TaskName]],tblTasks[TaskName],0)),"")</f>
        <v/>
      </c>
      <c r="I514" s="17" t="n"/>
      <c r="J514" s="13">
        <f>IF(tblTime[[#This Row],[CategoryOverwrite]]="",tblTime[[#This Row],[SuggCategory]],tblTime[[#This Row],[CategoryOverwrite]])</f>
        <v/>
      </c>
      <c r="K514" s="17" t="n"/>
      <c r="L514" s="17" t="n"/>
      <c r="M514" s="13">
        <f>IF(COUNTA(tblTime[[#This Row],[TaskName]:[Entity]],tblTime[[#This Row],[FinalCategory]:[Hours]])=4,"FILLED","OPEN")</f>
        <v/>
      </c>
      <c r="N514" s="13">
        <f>IF(SUMIFS(tblTime[Hours],tblTime[Date],tblTime[[#This Row],[Date]]) &gt; 20, "⚠ Over 20 hours!", "")</f>
        <v/>
      </c>
    </row>
    <row r="515" hidden="1">
      <c r="B515" s="14">
        <f>7+B415</f>
        <v/>
      </c>
      <c r="C515" s="15">
        <f>C495</f>
        <v/>
      </c>
      <c r="D515" s="13">
        <f>$G$2</f>
        <v/>
      </c>
      <c r="E515" s="13">
        <f>IFERROR(_xlfn.XLOOKUP(D515,tblEmployees[EmployeeName],tblEmployees[HomeDepartment],""),"")</f>
        <v/>
      </c>
      <c r="F515" s="17" t="n"/>
      <c r="G515" s="17" t="n"/>
      <c r="H515" s="13">
        <f>IFERROR(INDEX(tblTasks[SuggestedCategory],MATCH(tblTime[[#This Row],[TaskName]],tblTasks[TaskName],0)),"")</f>
        <v/>
      </c>
      <c r="I515" s="17" t="n"/>
      <c r="J515" s="13">
        <f>IF(tblTime[[#This Row],[CategoryOverwrite]]="",tblTime[[#This Row],[SuggCategory]],tblTime[[#This Row],[CategoryOverwrite]])</f>
        <v/>
      </c>
      <c r="K515" s="17" t="n"/>
      <c r="L515" s="17" t="n"/>
      <c r="M515" s="13">
        <f>IF(COUNTA(tblTime[[#This Row],[TaskName]:[Entity]],tblTime[[#This Row],[FinalCategory]:[Hours]])=4,"FILLED","OPEN")</f>
        <v/>
      </c>
      <c r="N515" s="13">
        <f>IF(SUMIFS(tblTime[Hours],tblTime[Date],tblTime[[#This Row],[Date]]) &gt; 20, "⚠ Over 20 hours!", "")</f>
        <v/>
      </c>
    </row>
    <row r="516" hidden="1">
      <c r="B516" s="14">
        <f>7+B416</f>
        <v/>
      </c>
      <c r="C516" s="15">
        <f>C496</f>
        <v/>
      </c>
      <c r="D516" s="13">
        <f>$G$2</f>
        <v/>
      </c>
      <c r="E516" s="13">
        <f>IFERROR(_xlfn.XLOOKUP(D516,tblEmployees[EmployeeName],tblEmployees[HomeDepartment],""),"")</f>
        <v/>
      </c>
      <c r="F516" s="17" t="n"/>
      <c r="G516" s="17" t="n"/>
      <c r="H516" s="13">
        <f>IFERROR(INDEX(tblTasks[SuggestedCategory],MATCH(tblTime[[#This Row],[TaskName]],tblTasks[TaskName],0)),"")</f>
        <v/>
      </c>
      <c r="I516" s="17" t="n"/>
      <c r="J516" s="13">
        <f>IF(tblTime[[#This Row],[CategoryOverwrite]]="",tblTime[[#This Row],[SuggCategory]],tblTime[[#This Row],[CategoryOverwrite]])</f>
        <v/>
      </c>
      <c r="K516" s="17" t="n"/>
      <c r="L516" s="17" t="n"/>
      <c r="M516" s="13">
        <f>IF(COUNTA(tblTime[[#This Row],[TaskName]:[Entity]],tblTime[[#This Row],[FinalCategory]:[Hours]])=4,"FILLED","OPEN")</f>
        <v/>
      </c>
      <c r="N516" s="13">
        <f>IF(SUMIFS(tblTime[Hours],tblTime[Date],tblTime[[#This Row],[Date]]) &gt; 20, "⚠ Over 20 hours!", "")</f>
        <v/>
      </c>
    </row>
    <row r="517" hidden="1">
      <c r="B517" s="14">
        <f>7+B417</f>
        <v/>
      </c>
      <c r="C517" s="15">
        <f>C497</f>
        <v/>
      </c>
      <c r="D517" s="13">
        <f>$G$2</f>
        <v/>
      </c>
      <c r="E517" s="13">
        <f>IFERROR(_xlfn.XLOOKUP(D517,tblEmployees[EmployeeName],tblEmployees[HomeDepartment],""),"")</f>
        <v/>
      </c>
      <c r="F517" s="17" t="n"/>
      <c r="G517" s="17" t="n"/>
      <c r="H517" s="13">
        <f>IFERROR(INDEX(tblTasks[SuggestedCategory],MATCH(tblTime[[#This Row],[TaskName]],tblTasks[TaskName],0)),"")</f>
        <v/>
      </c>
      <c r="I517" s="17" t="n"/>
      <c r="J517" s="13">
        <f>IF(tblTime[[#This Row],[CategoryOverwrite]]="",tblTime[[#This Row],[SuggCategory]],tblTime[[#This Row],[CategoryOverwrite]])</f>
        <v/>
      </c>
      <c r="K517" s="17" t="n"/>
      <c r="L517" s="17" t="n"/>
      <c r="M517" s="13">
        <f>IF(COUNTA(tblTime[[#This Row],[TaskName]:[Entity]],tblTime[[#This Row],[FinalCategory]:[Hours]])=4,"FILLED","OPEN")</f>
        <v/>
      </c>
      <c r="N517" s="13">
        <f>IF(SUMIFS(tblTime[Hours],tblTime[Date],tblTime[[#This Row],[Date]]) &gt; 20, "⚠ Over 20 hours!", "")</f>
        <v/>
      </c>
    </row>
    <row r="518" hidden="1">
      <c r="B518" s="14">
        <f>7+B418</f>
        <v/>
      </c>
      <c r="C518" s="15">
        <f>C498</f>
        <v/>
      </c>
      <c r="D518" s="13">
        <f>$G$2</f>
        <v/>
      </c>
      <c r="E518" s="13">
        <f>IFERROR(_xlfn.XLOOKUP(D518,tblEmployees[EmployeeName],tblEmployees[HomeDepartment],""),"")</f>
        <v/>
      </c>
      <c r="F518" s="17" t="n"/>
      <c r="G518" s="17" t="n"/>
      <c r="H518" s="13">
        <f>IFERROR(INDEX(tblTasks[SuggestedCategory],MATCH(tblTime[[#This Row],[TaskName]],tblTasks[TaskName],0)),"")</f>
        <v/>
      </c>
      <c r="I518" s="17" t="n"/>
      <c r="J518" s="13">
        <f>IF(tblTime[[#This Row],[CategoryOverwrite]]="",tblTime[[#This Row],[SuggCategory]],tblTime[[#This Row],[CategoryOverwrite]])</f>
        <v/>
      </c>
      <c r="K518" s="17" t="n"/>
      <c r="L518" s="17" t="n"/>
      <c r="M518" s="13">
        <f>IF(COUNTA(tblTime[[#This Row],[TaskName]:[Entity]],tblTime[[#This Row],[FinalCategory]:[Hours]])=4,"FILLED","OPEN")</f>
        <v/>
      </c>
      <c r="N518" s="13">
        <f>IF(SUMIFS(tblTime[Hours],tblTime[Date],tblTime[[#This Row],[Date]]) &gt; 20, "⚠ Over 20 hours!", "")</f>
        <v/>
      </c>
    </row>
    <row r="519" hidden="1">
      <c r="B519" s="14">
        <f>7+B419</f>
        <v/>
      </c>
      <c r="C519" s="15">
        <f>C499</f>
        <v/>
      </c>
      <c r="D519" s="13">
        <f>$G$2</f>
        <v/>
      </c>
      <c r="E519" s="13">
        <f>IFERROR(_xlfn.XLOOKUP(D519,tblEmployees[EmployeeName],tblEmployees[HomeDepartment],""),"")</f>
        <v/>
      </c>
      <c r="F519" s="17" t="n"/>
      <c r="G519" s="17" t="n"/>
      <c r="H519" s="13">
        <f>IFERROR(INDEX(tblTasks[SuggestedCategory],MATCH(tblTime[[#This Row],[TaskName]],tblTasks[TaskName],0)),"")</f>
        <v/>
      </c>
      <c r="I519" s="17" t="n"/>
      <c r="J519" s="13">
        <f>IF(tblTime[[#This Row],[CategoryOverwrite]]="",tblTime[[#This Row],[SuggCategory]],tblTime[[#This Row],[CategoryOverwrite]])</f>
        <v/>
      </c>
      <c r="K519" s="17" t="n"/>
      <c r="L519" s="17" t="n"/>
      <c r="M519" s="13">
        <f>IF(COUNTA(tblTime[[#This Row],[TaskName]:[Entity]],tblTime[[#This Row],[FinalCategory]:[Hours]])=4,"FILLED","OPEN")</f>
        <v/>
      </c>
      <c r="N519" s="13">
        <f>IF(SUMIFS(tblTime[Hours],tblTime[Date],tblTime[[#This Row],[Date]]) &gt; 20, "⚠ Over 20 hours!", "")</f>
        <v/>
      </c>
    </row>
    <row r="520" hidden="1">
      <c r="B520" s="14">
        <f>7+B420</f>
        <v/>
      </c>
      <c r="C520" s="15">
        <f>C500</f>
        <v/>
      </c>
      <c r="D520" s="13">
        <f>$G$2</f>
        <v/>
      </c>
      <c r="E520" s="13">
        <f>IFERROR(_xlfn.XLOOKUP(D520,tblEmployees[EmployeeName],tblEmployees[HomeDepartment],""),"")</f>
        <v/>
      </c>
      <c r="F520" s="17" t="n"/>
      <c r="G520" s="17" t="n"/>
      <c r="H520" s="13">
        <f>IFERROR(INDEX(tblTasks[SuggestedCategory],MATCH(tblTime[[#This Row],[TaskName]],tblTasks[TaskName],0)),"")</f>
        <v/>
      </c>
      <c r="I520" s="17" t="n"/>
      <c r="J520" s="13">
        <f>IF(tblTime[[#This Row],[CategoryOverwrite]]="",tblTime[[#This Row],[SuggCategory]],tblTime[[#This Row],[CategoryOverwrite]])</f>
        <v/>
      </c>
      <c r="K520" s="17" t="n"/>
      <c r="L520" s="17" t="n"/>
      <c r="M520" s="13">
        <f>IF(COUNTA(tblTime[[#This Row],[TaskName]:[Entity]],tblTime[[#This Row],[FinalCategory]:[Hours]])=4,"FILLED","OPEN")</f>
        <v/>
      </c>
      <c r="N520" s="13">
        <f>IF(SUMIFS(tblTime[Hours],tblTime[Date],tblTime[[#This Row],[Date]]) &gt; 20, "⚠ Over 20 hours!", "")</f>
        <v/>
      </c>
    </row>
    <row r="521" hidden="1">
      <c r="B521" s="14">
        <f>7+B421</f>
        <v/>
      </c>
      <c r="C521" s="15">
        <f>C501</f>
        <v/>
      </c>
      <c r="D521" s="13">
        <f>$G$2</f>
        <v/>
      </c>
      <c r="E521" s="13">
        <f>IFERROR(_xlfn.XLOOKUP(D521,tblEmployees[EmployeeName],tblEmployees[HomeDepartment],""),"")</f>
        <v/>
      </c>
      <c r="F521" s="17" t="n"/>
      <c r="G521" s="17" t="n"/>
      <c r="H521" s="13">
        <f>IFERROR(INDEX(tblTasks[SuggestedCategory],MATCH(tblTime[[#This Row],[TaskName]],tblTasks[TaskName],0)),"")</f>
        <v/>
      </c>
      <c r="I521" s="17" t="n"/>
      <c r="J521" s="13">
        <f>IF(tblTime[[#This Row],[CategoryOverwrite]]="",tblTime[[#This Row],[SuggCategory]],tblTime[[#This Row],[CategoryOverwrite]])</f>
        <v/>
      </c>
      <c r="K521" s="17" t="n"/>
      <c r="L521" s="17" t="n"/>
      <c r="M521" s="13">
        <f>IF(COUNTA(tblTime[[#This Row],[TaskName]:[Entity]],tblTime[[#This Row],[FinalCategory]:[Hours]])=4,"FILLED","OPEN")</f>
        <v/>
      </c>
      <c r="N521" s="13">
        <f>IF(SUMIFS(tblTime[Hours],tblTime[Date],tblTime[[#This Row],[Date]]) &gt; 20, "⚠ Over 20 hours!", "")</f>
        <v/>
      </c>
    </row>
    <row r="522" hidden="1">
      <c r="B522" s="14">
        <f>7+B422</f>
        <v/>
      </c>
      <c r="C522" s="15">
        <f>C502</f>
        <v/>
      </c>
      <c r="D522" s="13">
        <f>$G$2</f>
        <v/>
      </c>
      <c r="E522" s="13">
        <f>IFERROR(_xlfn.XLOOKUP(D522,tblEmployees[EmployeeName],tblEmployees[HomeDepartment],""),"")</f>
        <v/>
      </c>
      <c r="F522" s="17" t="n"/>
      <c r="G522" s="17" t="n"/>
      <c r="H522" s="13">
        <f>IFERROR(INDEX(tblTasks[SuggestedCategory],MATCH(tblTime[[#This Row],[TaskName]],tblTasks[TaskName],0)),"")</f>
        <v/>
      </c>
      <c r="I522" s="17" t="n"/>
      <c r="J522" s="13">
        <f>IF(tblTime[[#This Row],[CategoryOverwrite]]="",tblTime[[#This Row],[SuggCategory]],tblTime[[#This Row],[CategoryOverwrite]])</f>
        <v/>
      </c>
      <c r="K522" s="17" t="n"/>
      <c r="L522" s="17" t="n"/>
      <c r="M522" s="13">
        <f>IF(COUNTA(tblTime[[#This Row],[TaskName]:[Entity]],tblTime[[#This Row],[FinalCategory]:[Hours]])=4,"FILLED","OPEN")</f>
        <v/>
      </c>
      <c r="N522" s="13">
        <f>IF(SUMIFS(tblTime[Hours],tblTime[Date],tblTime[[#This Row],[Date]]) &gt; 20, "⚠ Over 20 hours!", "")</f>
        <v/>
      </c>
    </row>
    <row r="523" hidden="1">
      <c r="B523" s="14">
        <f>7+B423</f>
        <v/>
      </c>
      <c r="C523" s="15">
        <f>C503</f>
        <v/>
      </c>
      <c r="D523" s="13">
        <f>$G$2</f>
        <v/>
      </c>
      <c r="E523" s="13">
        <f>IFERROR(_xlfn.XLOOKUP(D523,tblEmployees[EmployeeName],tblEmployees[HomeDepartment],""),"")</f>
        <v/>
      </c>
      <c r="F523" s="17" t="n"/>
      <c r="G523" s="17" t="n"/>
      <c r="H523" s="13">
        <f>IFERROR(INDEX(tblTasks[SuggestedCategory],MATCH(tblTime[[#This Row],[TaskName]],tblTasks[TaskName],0)),"")</f>
        <v/>
      </c>
      <c r="I523" s="17" t="n"/>
      <c r="J523" s="13">
        <f>IF(tblTime[[#This Row],[CategoryOverwrite]]="",tblTime[[#This Row],[SuggCategory]],tblTime[[#This Row],[CategoryOverwrite]])</f>
        <v/>
      </c>
      <c r="K523" s="17" t="n"/>
      <c r="L523" s="17" t="n"/>
      <c r="M523" s="13">
        <f>IF(COUNTA(tblTime[[#This Row],[TaskName]:[Entity]],tblTime[[#This Row],[FinalCategory]:[Hours]])=4,"FILLED","OPEN")</f>
        <v/>
      </c>
      <c r="N523" s="13">
        <f>IF(SUMIFS(tblTime[Hours],tblTime[Date],tblTime[[#This Row],[Date]]) &gt; 20, "⚠ Over 20 hours!", "")</f>
        <v/>
      </c>
    </row>
    <row r="524" hidden="1">
      <c r="B524" s="14">
        <f>7+B424</f>
        <v/>
      </c>
      <c r="C524" s="15">
        <f>C504</f>
        <v/>
      </c>
      <c r="D524" s="13">
        <f>$G$2</f>
        <v/>
      </c>
      <c r="E524" s="13">
        <f>IFERROR(_xlfn.XLOOKUP(D524,tblEmployees[EmployeeName],tblEmployees[HomeDepartment],""),"")</f>
        <v/>
      </c>
      <c r="F524" s="17" t="n"/>
      <c r="G524" s="17" t="n"/>
      <c r="H524" s="13">
        <f>IFERROR(INDEX(tblTasks[SuggestedCategory],MATCH(tblTime[[#This Row],[TaskName]],tblTasks[TaskName],0)),"")</f>
        <v/>
      </c>
      <c r="I524" s="17" t="n"/>
      <c r="J524" s="13">
        <f>IF(tblTime[[#This Row],[CategoryOverwrite]]="",tblTime[[#This Row],[SuggCategory]],tblTime[[#This Row],[CategoryOverwrite]])</f>
        <v/>
      </c>
      <c r="K524" s="17" t="n"/>
      <c r="L524" s="17" t="n"/>
      <c r="M524" s="13">
        <f>IF(COUNTA(tblTime[[#This Row],[TaskName]:[Entity]],tblTime[[#This Row],[FinalCategory]:[Hours]])=4,"FILLED","OPEN")</f>
        <v/>
      </c>
      <c r="N524" s="13">
        <f>IF(SUMIFS(tblTime[Hours],tblTime[Date],tblTime[[#This Row],[Date]]) &gt; 20, "⚠ Over 20 hours!", "")</f>
        <v/>
      </c>
    </row>
    <row r="525" hidden="1">
      <c r="B525" s="14">
        <f>7+B425</f>
        <v/>
      </c>
      <c r="C525" s="15">
        <f>C505</f>
        <v/>
      </c>
      <c r="D525" s="13">
        <f>$G$2</f>
        <v/>
      </c>
      <c r="E525" s="13">
        <f>IFERROR(_xlfn.XLOOKUP(D525,tblEmployees[EmployeeName],tblEmployees[HomeDepartment],""),"")</f>
        <v/>
      </c>
      <c r="F525" s="17" t="n"/>
      <c r="G525" s="17" t="n"/>
      <c r="H525" s="13">
        <f>IFERROR(INDEX(tblTasks[SuggestedCategory],MATCH(tblTime[[#This Row],[TaskName]],tblTasks[TaskName],0)),"")</f>
        <v/>
      </c>
      <c r="I525" s="17" t="n"/>
      <c r="J525" s="13">
        <f>IF(tblTime[[#This Row],[CategoryOverwrite]]="",tblTime[[#This Row],[SuggCategory]],tblTime[[#This Row],[CategoryOverwrite]])</f>
        <v/>
      </c>
      <c r="K525" s="17" t="n"/>
      <c r="L525" s="17" t="n"/>
      <c r="M525" s="13">
        <f>IF(COUNTA(tblTime[[#This Row],[TaskName]:[Entity]],tblTime[[#This Row],[FinalCategory]:[Hours]])=4,"FILLED","OPEN")</f>
        <v/>
      </c>
      <c r="N525" s="13">
        <f>IF(SUMIFS(tblTime[Hours],tblTime[Date],tblTime[[#This Row],[Date]]) &gt; 20, "⚠ Over 20 hours!", "")</f>
        <v/>
      </c>
    </row>
    <row r="526" hidden="1">
      <c r="B526" s="14">
        <f>7+B426</f>
        <v/>
      </c>
      <c r="C526" s="15">
        <f>C506</f>
        <v/>
      </c>
      <c r="D526" s="13">
        <f>$G$2</f>
        <v/>
      </c>
      <c r="E526" s="13">
        <f>IFERROR(_xlfn.XLOOKUP(D526,tblEmployees[EmployeeName],tblEmployees[HomeDepartment],""),"")</f>
        <v/>
      </c>
      <c r="F526" s="17" t="n"/>
      <c r="G526" s="17" t="n"/>
      <c r="H526" s="13">
        <f>IFERROR(INDEX(tblTasks[SuggestedCategory],MATCH(tblTime[[#This Row],[TaskName]],tblTasks[TaskName],0)),"")</f>
        <v/>
      </c>
      <c r="I526" s="17" t="n"/>
      <c r="J526" s="13">
        <f>IF(tblTime[[#This Row],[CategoryOverwrite]]="",tblTime[[#This Row],[SuggCategory]],tblTime[[#This Row],[CategoryOverwrite]])</f>
        <v/>
      </c>
      <c r="K526" s="17" t="n"/>
      <c r="L526" s="17" t="n"/>
      <c r="M526" s="13">
        <f>IF(COUNTA(tblTime[[#This Row],[TaskName]:[Entity]],tblTime[[#This Row],[FinalCategory]:[Hours]])=4,"FILLED","OPEN")</f>
        <v/>
      </c>
      <c r="N526" s="13">
        <f>IF(SUMIFS(tblTime[Hours],tblTime[Date],tblTime[[#This Row],[Date]]) &gt; 20, "⚠ Over 20 hours!", "")</f>
        <v/>
      </c>
    </row>
    <row r="527" hidden="1">
      <c r="B527" s="14">
        <f>7+B427</f>
        <v/>
      </c>
      <c r="C527" s="15">
        <f>C507</f>
        <v/>
      </c>
      <c r="D527" s="13">
        <f>$G$2</f>
        <v/>
      </c>
      <c r="E527" s="13">
        <f>IFERROR(_xlfn.XLOOKUP(D527,tblEmployees[EmployeeName],tblEmployees[HomeDepartment],""),"")</f>
        <v/>
      </c>
      <c r="F527" s="17" t="n"/>
      <c r="G527" s="17" t="n"/>
      <c r="H527" s="13">
        <f>IFERROR(INDEX(tblTasks[SuggestedCategory],MATCH(tblTime[[#This Row],[TaskName]],tblTasks[TaskName],0)),"")</f>
        <v/>
      </c>
      <c r="I527" s="17" t="n"/>
      <c r="J527" s="13">
        <f>IF(tblTime[[#This Row],[CategoryOverwrite]]="",tblTime[[#This Row],[SuggCategory]],tblTime[[#This Row],[CategoryOverwrite]])</f>
        <v/>
      </c>
      <c r="K527" s="17" t="n"/>
      <c r="L527" s="17" t="n"/>
      <c r="M527" s="13">
        <f>IF(COUNTA(tblTime[[#This Row],[TaskName]:[Entity]],tblTime[[#This Row],[FinalCategory]:[Hours]])=4,"FILLED","OPEN")</f>
        <v/>
      </c>
      <c r="N527" s="13">
        <f>IF(SUMIFS(tblTime[Hours],tblTime[Date],tblTime[[#This Row],[Date]]) &gt; 20, "⚠ Over 20 hours!", "")</f>
        <v/>
      </c>
    </row>
    <row r="528" hidden="1">
      <c r="B528" s="14">
        <f>7+B428</f>
        <v/>
      </c>
      <c r="C528" s="15">
        <f>C508</f>
        <v/>
      </c>
      <c r="D528" s="13">
        <f>$G$2</f>
        <v/>
      </c>
      <c r="E528" s="13">
        <f>IFERROR(_xlfn.XLOOKUP(D528,tblEmployees[EmployeeName],tblEmployees[HomeDepartment],""),"")</f>
        <v/>
      </c>
      <c r="F528" s="17" t="n"/>
      <c r="G528" s="17" t="n"/>
      <c r="H528" s="13">
        <f>IFERROR(INDEX(tblTasks[SuggestedCategory],MATCH(tblTime[[#This Row],[TaskName]],tblTasks[TaskName],0)),"")</f>
        <v/>
      </c>
      <c r="I528" s="17" t="n"/>
      <c r="J528" s="13">
        <f>IF(tblTime[[#This Row],[CategoryOverwrite]]="",tblTime[[#This Row],[SuggCategory]],tblTime[[#This Row],[CategoryOverwrite]])</f>
        <v/>
      </c>
      <c r="K528" s="17" t="n"/>
      <c r="L528" s="17" t="n"/>
      <c r="M528" s="13">
        <f>IF(COUNTA(tblTime[[#This Row],[TaskName]:[Entity]],tblTime[[#This Row],[FinalCategory]:[Hours]])=4,"FILLED","OPEN")</f>
        <v/>
      </c>
      <c r="N528" s="13">
        <f>IF(SUMIFS(tblTime[Hours],tblTime[Date],tblTime[[#This Row],[Date]]) &gt; 20, "⚠ Over 20 hours!", "")</f>
        <v/>
      </c>
    </row>
    <row r="529" hidden="1">
      <c r="B529" s="14">
        <f>7+B429</f>
        <v/>
      </c>
      <c r="C529" s="15">
        <f>C509</f>
        <v/>
      </c>
      <c r="D529" s="13">
        <f>$G$2</f>
        <v/>
      </c>
      <c r="E529" s="13">
        <f>IFERROR(_xlfn.XLOOKUP(D529,tblEmployees[EmployeeName],tblEmployees[HomeDepartment],""),"")</f>
        <v/>
      </c>
      <c r="F529" s="17" t="n"/>
      <c r="G529" s="17" t="n"/>
      <c r="H529" s="13">
        <f>IFERROR(INDEX(tblTasks[SuggestedCategory],MATCH(tblTime[[#This Row],[TaskName]],tblTasks[TaskName],0)),"")</f>
        <v/>
      </c>
      <c r="I529" s="17" t="n"/>
      <c r="J529" s="13">
        <f>IF(tblTime[[#This Row],[CategoryOverwrite]]="",tblTime[[#This Row],[SuggCategory]],tblTime[[#This Row],[CategoryOverwrite]])</f>
        <v/>
      </c>
      <c r="K529" s="17" t="n"/>
      <c r="L529" s="17" t="n"/>
      <c r="M529" s="13">
        <f>IF(COUNTA(tblTime[[#This Row],[TaskName]:[Entity]],tblTime[[#This Row],[FinalCategory]:[Hours]])=4,"FILLED","OPEN")</f>
        <v/>
      </c>
      <c r="N529" s="13">
        <f>IF(SUMIFS(tblTime[Hours],tblTime[Date],tblTime[[#This Row],[Date]]) &gt; 20, "⚠ Over 20 hours!", "")</f>
        <v/>
      </c>
    </row>
    <row r="530" hidden="1">
      <c r="B530" s="14">
        <f>7+B430</f>
        <v/>
      </c>
      <c r="C530" s="15">
        <f>C510</f>
        <v/>
      </c>
      <c r="D530" s="13">
        <f>$G$2</f>
        <v/>
      </c>
      <c r="E530" s="13">
        <f>IFERROR(_xlfn.XLOOKUP(D530,tblEmployees[EmployeeName],tblEmployees[HomeDepartment],""),"")</f>
        <v/>
      </c>
      <c r="F530" s="17" t="n"/>
      <c r="G530" s="17" t="n"/>
      <c r="H530" s="13">
        <f>IFERROR(INDEX(tblTasks[SuggestedCategory],MATCH(tblTime[[#This Row],[TaskName]],tblTasks[TaskName],0)),"")</f>
        <v/>
      </c>
      <c r="I530" s="17" t="n"/>
      <c r="J530" s="13">
        <f>IF(tblTime[[#This Row],[CategoryOverwrite]]="",tblTime[[#This Row],[SuggCategory]],tblTime[[#This Row],[CategoryOverwrite]])</f>
        <v/>
      </c>
      <c r="K530" s="17" t="n"/>
      <c r="L530" s="17" t="n"/>
      <c r="M530" s="13">
        <f>IF(COUNTA(tblTime[[#This Row],[TaskName]:[Entity]],tblTime[[#This Row],[FinalCategory]:[Hours]])=4,"FILLED","OPEN")</f>
        <v/>
      </c>
      <c r="N530" s="13">
        <f>IF(SUMIFS(tblTime[Hours],tblTime[Date],tblTime[[#This Row],[Date]]) &gt; 20, "⚠ Over 20 hours!", "")</f>
        <v/>
      </c>
    </row>
    <row r="531" hidden="1">
      <c r="B531" s="14">
        <f>7+B431</f>
        <v/>
      </c>
      <c r="C531" s="15">
        <f>C511</f>
        <v/>
      </c>
      <c r="D531" s="13">
        <f>$G$2</f>
        <v/>
      </c>
      <c r="E531" s="13">
        <f>IFERROR(_xlfn.XLOOKUP(D531,tblEmployees[EmployeeName],tblEmployees[HomeDepartment],""),"")</f>
        <v/>
      </c>
      <c r="F531" s="17" t="n"/>
      <c r="G531" s="17" t="n"/>
      <c r="H531" s="13">
        <f>IFERROR(INDEX(tblTasks[SuggestedCategory],MATCH(tblTime[[#This Row],[TaskName]],tblTasks[TaskName],0)),"")</f>
        <v/>
      </c>
      <c r="I531" s="17" t="n"/>
      <c r="J531" s="13">
        <f>IF(tblTime[[#This Row],[CategoryOverwrite]]="",tblTime[[#This Row],[SuggCategory]],tblTime[[#This Row],[CategoryOverwrite]])</f>
        <v/>
      </c>
      <c r="K531" s="17" t="n"/>
      <c r="L531" s="17" t="n"/>
      <c r="M531" s="13">
        <f>IF(COUNTA(tblTime[[#This Row],[TaskName]:[Entity]],tblTime[[#This Row],[FinalCategory]:[Hours]])=4,"FILLED","OPEN")</f>
        <v/>
      </c>
      <c r="N531" s="13">
        <f>IF(SUMIFS(tblTime[Hours],tblTime[Date],tblTime[[#This Row],[Date]]) &gt; 20, "⚠ Over 20 hours!", "")</f>
        <v/>
      </c>
    </row>
    <row r="532" hidden="1">
      <c r="B532" s="14">
        <f>7+B432</f>
        <v/>
      </c>
      <c r="C532" s="15">
        <f>C512</f>
        <v/>
      </c>
      <c r="D532" s="13">
        <f>$G$2</f>
        <v/>
      </c>
      <c r="E532" s="13">
        <f>IFERROR(_xlfn.XLOOKUP(D532,tblEmployees[EmployeeName],tblEmployees[HomeDepartment],""),"")</f>
        <v/>
      </c>
      <c r="F532" s="17" t="n"/>
      <c r="G532" s="17" t="n"/>
      <c r="H532" s="13">
        <f>IFERROR(INDEX(tblTasks[SuggestedCategory],MATCH(tblTime[[#This Row],[TaskName]],tblTasks[TaskName],0)),"")</f>
        <v/>
      </c>
      <c r="I532" s="17" t="n"/>
      <c r="J532" s="13">
        <f>IF(tblTime[[#This Row],[CategoryOverwrite]]="",tblTime[[#This Row],[SuggCategory]],tblTime[[#This Row],[CategoryOverwrite]])</f>
        <v/>
      </c>
      <c r="K532" s="17" t="n"/>
      <c r="L532" s="17" t="n"/>
      <c r="M532" s="13">
        <f>IF(COUNTA(tblTime[[#This Row],[TaskName]:[Entity]],tblTime[[#This Row],[FinalCategory]:[Hours]])=4,"FILLED","OPEN")</f>
        <v/>
      </c>
      <c r="N532" s="13">
        <f>IF(SUMIFS(tblTime[Hours],tblTime[Date],tblTime[[#This Row],[Date]]) &gt; 20, "⚠ Over 20 hours!", "")</f>
        <v/>
      </c>
    </row>
    <row r="533" hidden="1">
      <c r="B533" s="14">
        <f>7+B433</f>
        <v/>
      </c>
      <c r="C533" s="15">
        <f>C513</f>
        <v/>
      </c>
      <c r="D533" s="13">
        <f>$G$2</f>
        <v/>
      </c>
      <c r="E533" s="13">
        <f>IFERROR(_xlfn.XLOOKUP(D533,tblEmployees[EmployeeName],tblEmployees[HomeDepartment],""),"")</f>
        <v/>
      </c>
      <c r="F533" s="17" t="n"/>
      <c r="G533" s="17" t="n"/>
      <c r="H533" s="13">
        <f>IFERROR(INDEX(tblTasks[SuggestedCategory],MATCH(tblTime[[#This Row],[TaskName]],tblTasks[TaskName],0)),"")</f>
        <v/>
      </c>
      <c r="I533" s="17" t="n"/>
      <c r="J533" s="13">
        <f>IF(tblTime[[#This Row],[CategoryOverwrite]]="",tblTime[[#This Row],[SuggCategory]],tblTime[[#This Row],[CategoryOverwrite]])</f>
        <v/>
      </c>
      <c r="K533" s="17" t="n"/>
      <c r="L533" s="17" t="n"/>
      <c r="M533" s="13">
        <f>IF(COUNTA(tblTime[[#This Row],[TaskName]:[Entity]],tblTime[[#This Row],[FinalCategory]:[Hours]])=4,"FILLED","OPEN")</f>
        <v/>
      </c>
      <c r="N533" s="13">
        <f>IF(SUMIFS(tblTime[Hours],tblTime[Date],tblTime[[#This Row],[Date]]) &gt; 20, "⚠ Over 20 hours!", "")</f>
        <v/>
      </c>
    </row>
    <row r="534" hidden="1">
      <c r="B534" s="14">
        <f>7+B434</f>
        <v/>
      </c>
      <c r="C534" s="15">
        <f>C514</f>
        <v/>
      </c>
      <c r="D534" s="13">
        <f>$G$2</f>
        <v/>
      </c>
      <c r="E534" s="13">
        <f>IFERROR(_xlfn.XLOOKUP(D534,tblEmployees[EmployeeName],tblEmployees[HomeDepartment],""),"")</f>
        <v/>
      </c>
      <c r="F534" s="17" t="n"/>
      <c r="G534" s="17" t="n"/>
      <c r="H534" s="13">
        <f>IFERROR(INDEX(tblTasks[SuggestedCategory],MATCH(tblTime[[#This Row],[TaskName]],tblTasks[TaskName],0)),"")</f>
        <v/>
      </c>
      <c r="I534" s="17" t="n"/>
      <c r="J534" s="13">
        <f>IF(tblTime[[#This Row],[CategoryOverwrite]]="",tblTime[[#This Row],[SuggCategory]],tblTime[[#This Row],[CategoryOverwrite]])</f>
        <v/>
      </c>
      <c r="K534" s="17" t="n"/>
      <c r="L534" s="17" t="n"/>
      <c r="M534" s="13">
        <f>IF(COUNTA(tblTime[[#This Row],[TaskName]:[Entity]],tblTime[[#This Row],[FinalCategory]:[Hours]])=4,"FILLED","OPEN")</f>
        <v/>
      </c>
      <c r="N534" s="13">
        <f>IF(SUMIFS(tblTime[Hours],tblTime[Date],tblTime[[#This Row],[Date]]) &gt; 20, "⚠ Over 20 hours!", "")</f>
        <v/>
      </c>
    </row>
    <row r="535" hidden="1">
      <c r="B535" s="14">
        <f>7+B435</f>
        <v/>
      </c>
      <c r="C535" s="15">
        <f>C515</f>
        <v/>
      </c>
      <c r="D535" s="13">
        <f>$G$2</f>
        <v/>
      </c>
      <c r="E535" s="13">
        <f>IFERROR(_xlfn.XLOOKUP(D535,tblEmployees[EmployeeName],tblEmployees[HomeDepartment],""),"")</f>
        <v/>
      </c>
      <c r="F535" s="17" t="n"/>
      <c r="G535" s="17" t="n"/>
      <c r="H535" s="13">
        <f>IFERROR(INDEX(tblTasks[SuggestedCategory],MATCH(tblTime[[#This Row],[TaskName]],tblTasks[TaskName],0)),"")</f>
        <v/>
      </c>
      <c r="I535" s="17" t="n"/>
      <c r="J535" s="13">
        <f>IF(tblTime[[#This Row],[CategoryOverwrite]]="",tblTime[[#This Row],[SuggCategory]],tblTime[[#This Row],[CategoryOverwrite]])</f>
        <v/>
      </c>
      <c r="K535" s="17" t="n"/>
      <c r="L535" s="17" t="n"/>
      <c r="M535" s="13">
        <f>IF(COUNTA(tblTime[[#This Row],[TaskName]:[Entity]],tblTime[[#This Row],[FinalCategory]:[Hours]])=4,"FILLED","OPEN")</f>
        <v/>
      </c>
      <c r="N535" s="13">
        <f>IF(SUMIFS(tblTime[Hours],tblTime[Date],tblTime[[#This Row],[Date]]) &gt; 20, "⚠ Over 20 hours!", "")</f>
        <v/>
      </c>
    </row>
    <row r="536" hidden="1">
      <c r="B536" s="14">
        <f>7+B436</f>
        <v/>
      </c>
      <c r="C536" s="15">
        <f>C516</f>
        <v/>
      </c>
      <c r="D536" s="13">
        <f>$G$2</f>
        <v/>
      </c>
      <c r="E536" s="13">
        <f>IFERROR(_xlfn.XLOOKUP(D536,tblEmployees[EmployeeName],tblEmployees[HomeDepartment],""),"")</f>
        <v/>
      </c>
      <c r="F536" s="17" t="n"/>
      <c r="G536" s="17" t="n"/>
      <c r="H536" s="13">
        <f>IFERROR(INDEX(tblTasks[SuggestedCategory],MATCH(tblTime[[#This Row],[TaskName]],tblTasks[TaskName],0)),"")</f>
        <v/>
      </c>
      <c r="I536" s="17" t="n"/>
      <c r="J536" s="13">
        <f>IF(tblTime[[#This Row],[CategoryOverwrite]]="",tblTime[[#This Row],[SuggCategory]],tblTime[[#This Row],[CategoryOverwrite]])</f>
        <v/>
      </c>
      <c r="K536" s="17" t="n"/>
      <c r="L536" s="17" t="n"/>
      <c r="M536" s="13">
        <f>IF(COUNTA(tblTime[[#This Row],[TaskName]:[Entity]],tblTime[[#This Row],[FinalCategory]:[Hours]])=4,"FILLED","OPEN")</f>
        <v/>
      </c>
      <c r="N536" s="13">
        <f>IF(SUMIFS(tblTime[Hours],tblTime[Date],tblTime[[#This Row],[Date]]) &gt; 20, "⚠ Over 20 hours!", "")</f>
        <v/>
      </c>
    </row>
    <row r="537" hidden="1">
      <c r="B537" s="14">
        <f>7+B437</f>
        <v/>
      </c>
      <c r="C537" s="15">
        <f>C517</f>
        <v/>
      </c>
      <c r="D537" s="13">
        <f>$G$2</f>
        <v/>
      </c>
      <c r="E537" s="13">
        <f>IFERROR(_xlfn.XLOOKUP(D537,tblEmployees[EmployeeName],tblEmployees[HomeDepartment],""),"")</f>
        <v/>
      </c>
      <c r="F537" s="17" t="n"/>
      <c r="G537" s="17" t="n"/>
      <c r="H537" s="13">
        <f>IFERROR(INDEX(tblTasks[SuggestedCategory],MATCH(tblTime[[#This Row],[TaskName]],tblTasks[TaskName],0)),"")</f>
        <v/>
      </c>
      <c r="I537" s="17" t="n"/>
      <c r="J537" s="13">
        <f>IF(tblTime[[#This Row],[CategoryOverwrite]]="",tblTime[[#This Row],[SuggCategory]],tblTime[[#This Row],[CategoryOverwrite]])</f>
        <v/>
      </c>
      <c r="K537" s="17" t="n"/>
      <c r="L537" s="17" t="n"/>
      <c r="M537" s="13">
        <f>IF(COUNTA(tblTime[[#This Row],[TaskName]:[Entity]],tblTime[[#This Row],[FinalCategory]:[Hours]])=4,"FILLED","OPEN")</f>
        <v/>
      </c>
      <c r="N537" s="13">
        <f>IF(SUMIFS(tblTime[Hours],tblTime[Date],tblTime[[#This Row],[Date]]) &gt; 20, "⚠ Over 20 hours!", "")</f>
        <v/>
      </c>
    </row>
    <row r="538" hidden="1">
      <c r="B538" s="14">
        <f>7+B438</f>
        <v/>
      </c>
      <c r="C538" s="15">
        <f>C518</f>
        <v/>
      </c>
      <c r="D538" s="13">
        <f>$G$2</f>
        <v/>
      </c>
      <c r="E538" s="13">
        <f>IFERROR(_xlfn.XLOOKUP(D538,tblEmployees[EmployeeName],tblEmployees[HomeDepartment],""),"")</f>
        <v/>
      </c>
      <c r="F538" s="17" t="n"/>
      <c r="G538" s="17" t="n"/>
      <c r="H538" s="13">
        <f>IFERROR(INDEX(tblTasks[SuggestedCategory],MATCH(tblTime[[#This Row],[TaskName]],tblTasks[TaskName],0)),"")</f>
        <v/>
      </c>
      <c r="I538" s="17" t="n"/>
      <c r="J538" s="13">
        <f>IF(tblTime[[#This Row],[CategoryOverwrite]]="",tblTime[[#This Row],[SuggCategory]],tblTime[[#This Row],[CategoryOverwrite]])</f>
        <v/>
      </c>
      <c r="K538" s="17" t="n"/>
      <c r="L538" s="17" t="n"/>
      <c r="M538" s="13">
        <f>IF(COUNTA(tblTime[[#This Row],[TaskName]:[Entity]],tblTime[[#This Row],[FinalCategory]:[Hours]])=4,"FILLED","OPEN")</f>
        <v/>
      </c>
      <c r="N538" s="13">
        <f>IF(SUMIFS(tblTime[Hours],tblTime[Date],tblTime[[#This Row],[Date]]) &gt; 20, "⚠ Over 20 hours!", "")</f>
        <v/>
      </c>
    </row>
    <row r="539" hidden="1">
      <c r="B539" s="14">
        <f>7+B439</f>
        <v/>
      </c>
      <c r="C539" s="15">
        <f>C519</f>
        <v/>
      </c>
      <c r="D539" s="13">
        <f>$G$2</f>
        <v/>
      </c>
      <c r="E539" s="13">
        <f>IFERROR(_xlfn.XLOOKUP(D539,tblEmployees[EmployeeName],tblEmployees[HomeDepartment],""),"")</f>
        <v/>
      </c>
      <c r="F539" s="17" t="n"/>
      <c r="G539" s="17" t="n"/>
      <c r="H539" s="13">
        <f>IFERROR(INDEX(tblTasks[SuggestedCategory],MATCH(tblTime[[#This Row],[TaskName]],tblTasks[TaskName],0)),"")</f>
        <v/>
      </c>
      <c r="I539" s="17" t="n"/>
      <c r="J539" s="13">
        <f>IF(tblTime[[#This Row],[CategoryOverwrite]]="",tblTime[[#This Row],[SuggCategory]],tblTime[[#This Row],[CategoryOverwrite]])</f>
        <v/>
      </c>
      <c r="K539" s="17" t="n"/>
      <c r="L539" s="17" t="n"/>
      <c r="M539" s="13">
        <f>IF(COUNTA(tblTime[[#This Row],[TaskName]:[Entity]],tblTime[[#This Row],[FinalCategory]:[Hours]])=4,"FILLED","OPEN")</f>
        <v/>
      </c>
      <c r="N539" s="13">
        <f>IF(SUMIFS(tblTime[Hours],tblTime[Date],tblTime[[#This Row],[Date]]) &gt; 20, "⚠ Over 20 hours!", "")</f>
        <v/>
      </c>
    </row>
    <row r="540" hidden="1">
      <c r="B540" s="14">
        <f>7+B440</f>
        <v/>
      </c>
      <c r="C540" s="15">
        <f>C520</f>
        <v/>
      </c>
      <c r="D540" s="13">
        <f>$G$2</f>
        <v/>
      </c>
      <c r="E540" s="13">
        <f>IFERROR(_xlfn.XLOOKUP(D540,tblEmployees[EmployeeName],tblEmployees[HomeDepartment],""),"")</f>
        <v/>
      </c>
      <c r="F540" s="17" t="n"/>
      <c r="G540" s="17" t="n"/>
      <c r="H540" s="13">
        <f>IFERROR(INDEX(tblTasks[SuggestedCategory],MATCH(tblTime[[#This Row],[TaskName]],tblTasks[TaskName],0)),"")</f>
        <v/>
      </c>
      <c r="I540" s="17" t="n"/>
      <c r="J540" s="13">
        <f>IF(tblTime[[#This Row],[CategoryOverwrite]]="",tblTime[[#This Row],[SuggCategory]],tblTime[[#This Row],[CategoryOverwrite]])</f>
        <v/>
      </c>
      <c r="K540" s="17" t="n"/>
      <c r="L540" s="17" t="n"/>
      <c r="M540" s="13">
        <f>IF(COUNTA(tblTime[[#This Row],[TaskName]:[Entity]],tblTime[[#This Row],[FinalCategory]:[Hours]])=4,"FILLED","OPEN")</f>
        <v/>
      </c>
      <c r="N540" s="13">
        <f>IF(SUMIFS(tblTime[Hours],tblTime[Date],tblTime[[#This Row],[Date]]) &gt; 20, "⚠ Over 20 hours!", "")</f>
        <v/>
      </c>
    </row>
    <row r="541" hidden="1">
      <c r="B541" s="14">
        <f>7+B441</f>
        <v/>
      </c>
      <c r="C541" s="15">
        <f>C521</f>
        <v/>
      </c>
      <c r="D541" s="13">
        <f>$G$2</f>
        <v/>
      </c>
      <c r="E541" s="13">
        <f>IFERROR(_xlfn.XLOOKUP(D541,tblEmployees[EmployeeName],tblEmployees[HomeDepartment],""),"")</f>
        <v/>
      </c>
      <c r="F541" s="17" t="n"/>
      <c r="G541" s="17" t="n"/>
      <c r="H541" s="13">
        <f>IFERROR(INDEX(tblTasks[SuggestedCategory],MATCH(tblTime[[#This Row],[TaskName]],tblTasks[TaskName],0)),"")</f>
        <v/>
      </c>
      <c r="I541" s="17" t="n"/>
      <c r="J541" s="13">
        <f>IF(tblTime[[#This Row],[CategoryOverwrite]]="",tblTime[[#This Row],[SuggCategory]],tblTime[[#This Row],[CategoryOverwrite]])</f>
        <v/>
      </c>
      <c r="K541" s="17" t="n"/>
      <c r="L541" s="17" t="n"/>
      <c r="M541" s="13">
        <f>IF(COUNTA(tblTime[[#This Row],[TaskName]:[Entity]],tblTime[[#This Row],[FinalCategory]:[Hours]])=4,"FILLED","OPEN")</f>
        <v/>
      </c>
      <c r="N541" s="13">
        <f>IF(SUMIFS(tblTime[Hours],tblTime[Date],tblTime[[#This Row],[Date]]) &gt; 20, "⚠ Over 20 hours!", "")</f>
        <v/>
      </c>
    </row>
    <row r="542" hidden="1">
      <c r="B542" s="14">
        <f>7+B442</f>
        <v/>
      </c>
      <c r="C542" s="15">
        <f>C522</f>
        <v/>
      </c>
      <c r="D542" s="13">
        <f>$G$2</f>
        <v/>
      </c>
      <c r="E542" s="13">
        <f>IFERROR(_xlfn.XLOOKUP(D542,tblEmployees[EmployeeName],tblEmployees[HomeDepartment],""),"")</f>
        <v/>
      </c>
      <c r="F542" s="17" t="n"/>
      <c r="G542" s="17" t="n"/>
      <c r="H542" s="13">
        <f>IFERROR(INDEX(tblTasks[SuggestedCategory],MATCH(tblTime[[#This Row],[TaskName]],tblTasks[TaskName],0)),"")</f>
        <v/>
      </c>
      <c r="I542" s="17" t="n"/>
      <c r="J542" s="13">
        <f>IF(tblTime[[#This Row],[CategoryOverwrite]]="",tblTime[[#This Row],[SuggCategory]],tblTime[[#This Row],[CategoryOverwrite]])</f>
        <v/>
      </c>
      <c r="K542" s="17" t="n"/>
      <c r="L542" s="17" t="n"/>
      <c r="M542" s="13">
        <f>IF(COUNTA(tblTime[[#This Row],[TaskName]:[Entity]],tblTime[[#This Row],[FinalCategory]:[Hours]])=4,"FILLED","OPEN")</f>
        <v/>
      </c>
      <c r="N542" s="13">
        <f>IF(SUMIFS(tblTime[Hours],tblTime[Date],tblTime[[#This Row],[Date]]) &gt; 20, "⚠ Over 20 hours!", "")</f>
        <v/>
      </c>
    </row>
    <row r="543" hidden="1">
      <c r="B543" s="14">
        <f>7+B443</f>
        <v/>
      </c>
      <c r="C543" s="15">
        <f>C523</f>
        <v/>
      </c>
      <c r="D543" s="13">
        <f>$G$2</f>
        <v/>
      </c>
      <c r="E543" s="13">
        <f>IFERROR(_xlfn.XLOOKUP(D543,tblEmployees[EmployeeName],tblEmployees[HomeDepartment],""),"")</f>
        <v/>
      </c>
      <c r="F543" s="17" t="n"/>
      <c r="G543" s="17" t="n"/>
      <c r="H543" s="13">
        <f>IFERROR(INDEX(tblTasks[SuggestedCategory],MATCH(tblTime[[#This Row],[TaskName]],tblTasks[TaskName],0)),"")</f>
        <v/>
      </c>
      <c r="I543" s="17" t="n"/>
      <c r="J543" s="13">
        <f>IF(tblTime[[#This Row],[CategoryOverwrite]]="",tblTime[[#This Row],[SuggCategory]],tblTime[[#This Row],[CategoryOverwrite]])</f>
        <v/>
      </c>
      <c r="K543" s="17" t="n"/>
      <c r="L543" s="17" t="n"/>
      <c r="M543" s="13">
        <f>IF(COUNTA(tblTime[[#This Row],[TaskName]:[Entity]],tblTime[[#This Row],[FinalCategory]:[Hours]])=4,"FILLED","OPEN")</f>
        <v/>
      </c>
      <c r="N543" s="13">
        <f>IF(SUMIFS(tblTime[Hours],tblTime[Date],tblTime[[#This Row],[Date]]) &gt; 20, "⚠ Over 20 hours!", "")</f>
        <v/>
      </c>
    </row>
    <row r="544" hidden="1">
      <c r="B544" s="14">
        <f>7+B444</f>
        <v/>
      </c>
      <c r="C544" s="15">
        <f>C524</f>
        <v/>
      </c>
      <c r="D544" s="13">
        <f>$G$2</f>
        <v/>
      </c>
      <c r="E544" s="13">
        <f>IFERROR(_xlfn.XLOOKUP(D544,tblEmployees[EmployeeName],tblEmployees[HomeDepartment],""),"")</f>
        <v/>
      </c>
      <c r="F544" s="17" t="n"/>
      <c r="G544" s="17" t="n"/>
      <c r="H544" s="13">
        <f>IFERROR(INDEX(tblTasks[SuggestedCategory],MATCH(tblTime[[#This Row],[TaskName]],tblTasks[TaskName],0)),"")</f>
        <v/>
      </c>
      <c r="I544" s="17" t="n"/>
      <c r="J544" s="13">
        <f>IF(tblTime[[#This Row],[CategoryOverwrite]]="",tblTime[[#This Row],[SuggCategory]],tblTime[[#This Row],[CategoryOverwrite]])</f>
        <v/>
      </c>
      <c r="K544" s="17" t="n"/>
      <c r="L544" s="17" t="n"/>
      <c r="M544" s="13">
        <f>IF(COUNTA(tblTime[[#This Row],[TaskName]:[Entity]],tblTime[[#This Row],[FinalCategory]:[Hours]])=4,"FILLED","OPEN")</f>
        <v/>
      </c>
      <c r="N544" s="13">
        <f>IF(SUMIFS(tblTime[Hours],tblTime[Date],tblTime[[#This Row],[Date]]) &gt; 20, "⚠ Over 20 hours!", "")</f>
        <v/>
      </c>
    </row>
    <row r="545" hidden="1">
      <c r="B545" s="14">
        <f>7+B445</f>
        <v/>
      </c>
      <c r="C545" s="15">
        <f>C525</f>
        <v/>
      </c>
      <c r="D545" s="13">
        <f>$G$2</f>
        <v/>
      </c>
      <c r="E545" s="13">
        <f>IFERROR(_xlfn.XLOOKUP(D545,tblEmployees[EmployeeName],tblEmployees[HomeDepartment],""),"")</f>
        <v/>
      </c>
      <c r="F545" s="17" t="n"/>
      <c r="G545" s="17" t="n"/>
      <c r="H545" s="13">
        <f>IFERROR(INDEX(tblTasks[SuggestedCategory],MATCH(tblTime[[#This Row],[TaskName]],tblTasks[TaskName],0)),"")</f>
        <v/>
      </c>
      <c r="I545" s="17" t="n"/>
      <c r="J545" s="13">
        <f>IF(tblTime[[#This Row],[CategoryOverwrite]]="",tblTime[[#This Row],[SuggCategory]],tblTime[[#This Row],[CategoryOverwrite]])</f>
        <v/>
      </c>
      <c r="K545" s="17" t="n"/>
      <c r="L545" s="17" t="n"/>
      <c r="M545" s="13">
        <f>IF(COUNTA(tblTime[[#This Row],[TaskName]:[Entity]],tblTime[[#This Row],[FinalCategory]:[Hours]])=4,"FILLED","OPEN")</f>
        <v/>
      </c>
      <c r="N545" s="13">
        <f>IF(SUMIFS(tblTime[Hours],tblTime[Date],tblTime[[#This Row],[Date]]) &gt; 20, "⚠ Over 20 hours!", "")</f>
        <v/>
      </c>
    </row>
    <row r="546" hidden="1">
      <c r="B546" s="14">
        <f>7+B446</f>
        <v/>
      </c>
      <c r="C546" s="15">
        <f>C526</f>
        <v/>
      </c>
      <c r="D546" s="13">
        <f>$G$2</f>
        <v/>
      </c>
      <c r="E546" s="13">
        <f>IFERROR(_xlfn.XLOOKUP(D546,tblEmployees[EmployeeName],tblEmployees[HomeDepartment],""),"")</f>
        <v/>
      </c>
      <c r="F546" s="17" t="n"/>
      <c r="G546" s="17" t="n"/>
      <c r="H546" s="13">
        <f>IFERROR(INDEX(tblTasks[SuggestedCategory],MATCH(tblTime[[#This Row],[TaskName]],tblTasks[TaskName],0)),"")</f>
        <v/>
      </c>
      <c r="I546" s="17" t="n"/>
      <c r="J546" s="13">
        <f>IF(tblTime[[#This Row],[CategoryOverwrite]]="",tblTime[[#This Row],[SuggCategory]],tblTime[[#This Row],[CategoryOverwrite]])</f>
        <v/>
      </c>
      <c r="K546" s="17" t="n"/>
      <c r="L546" s="17" t="n"/>
      <c r="M546" s="13">
        <f>IF(COUNTA(tblTime[[#This Row],[TaskName]:[Entity]],tblTime[[#This Row],[FinalCategory]:[Hours]])=4,"FILLED","OPEN")</f>
        <v/>
      </c>
      <c r="N546" s="13">
        <f>IF(SUMIFS(tblTime[Hours],tblTime[Date],tblTime[[#This Row],[Date]]) &gt; 20, "⚠ Over 20 hours!", "")</f>
        <v/>
      </c>
    </row>
    <row r="547" hidden="1">
      <c r="B547" s="14">
        <f>7+B447</f>
        <v/>
      </c>
      <c r="C547" s="15">
        <f>C527</f>
        <v/>
      </c>
      <c r="D547" s="13">
        <f>$G$2</f>
        <v/>
      </c>
      <c r="E547" s="13">
        <f>IFERROR(_xlfn.XLOOKUP(D547,tblEmployees[EmployeeName],tblEmployees[HomeDepartment],""),"")</f>
        <v/>
      </c>
      <c r="F547" s="17" t="n"/>
      <c r="G547" s="17" t="n"/>
      <c r="H547" s="13">
        <f>IFERROR(INDEX(tblTasks[SuggestedCategory],MATCH(tblTime[[#This Row],[TaskName]],tblTasks[TaskName],0)),"")</f>
        <v/>
      </c>
      <c r="I547" s="17" t="n"/>
      <c r="J547" s="13">
        <f>IF(tblTime[[#This Row],[CategoryOverwrite]]="",tblTime[[#This Row],[SuggCategory]],tblTime[[#This Row],[CategoryOverwrite]])</f>
        <v/>
      </c>
      <c r="K547" s="17" t="n"/>
      <c r="L547" s="17" t="n"/>
      <c r="M547" s="13">
        <f>IF(COUNTA(tblTime[[#This Row],[TaskName]:[Entity]],tblTime[[#This Row],[FinalCategory]:[Hours]])=4,"FILLED","OPEN")</f>
        <v/>
      </c>
      <c r="N547" s="13">
        <f>IF(SUMIFS(tblTime[Hours],tblTime[Date],tblTime[[#This Row],[Date]]) &gt; 20, "⚠ Over 20 hours!", "")</f>
        <v/>
      </c>
    </row>
    <row r="548" hidden="1">
      <c r="B548" s="14">
        <f>7+B448</f>
        <v/>
      </c>
      <c r="C548" s="15">
        <f>C528</f>
        <v/>
      </c>
      <c r="D548" s="13">
        <f>$G$2</f>
        <v/>
      </c>
      <c r="E548" s="13">
        <f>IFERROR(_xlfn.XLOOKUP(D548,tblEmployees[EmployeeName],tblEmployees[HomeDepartment],""),"")</f>
        <v/>
      </c>
      <c r="F548" s="17" t="n"/>
      <c r="G548" s="17" t="n"/>
      <c r="H548" s="13">
        <f>IFERROR(INDEX(tblTasks[SuggestedCategory],MATCH(tblTime[[#This Row],[TaskName]],tblTasks[TaskName],0)),"")</f>
        <v/>
      </c>
      <c r="I548" s="17" t="n"/>
      <c r="J548" s="13">
        <f>IF(tblTime[[#This Row],[CategoryOverwrite]]="",tblTime[[#This Row],[SuggCategory]],tblTime[[#This Row],[CategoryOverwrite]])</f>
        <v/>
      </c>
      <c r="K548" s="17" t="n"/>
      <c r="L548" s="17" t="n"/>
      <c r="M548" s="13">
        <f>IF(COUNTA(tblTime[[#This Row],[TaskName]:[Entity]],tblTime[[#This Row],[FinalCategory]:[Hours]])=4,"FILLED","OPEN")</f>
        <v/>
      </c>
      <c r="N548" s="13">
        <f>IF(SUMIFS(tblTime[Hours],tblTime[Date],tblTime[[#This Row],[Date]]) &gt; 20, "⚠ Over 20 hours!", "")</f>
        <v/>
      </c>
    </row>
    <row r="549" hidden="1">
      <c r="B549" s="14">
        <f>7+B449</f>
        <v/>
      </c>
      <c r="C549" s="15">
        <f>C529</f>
        <v/>
      </c>
      <c r="D549" s="13">
        <f>$G$2</f>
        <v/>
      </c>
      <c r="E549" s="13">
        <f>IFERROR(_xlfn.XLOOKUP(D549,tblEmployees[EmployeeName],tblEmployees[HomeDepartment],""),"")</f>
        <v/>
      </c>
      <c r="F549" s="17" t="n"/>
      <c r="G549" s="17" t="n"/>
      <c r="H549" s="13">
        <f>IFERROR(INDEX(tblTasks[SuggestedCategory],MATCH(tblTime[[#This Row],[TaskName]],tblTasks[TaskName],0)),"")</f>
        <v/>
      </c>
      <c r="I549" s="17" t="n"/>
      <c r="J549" s="13">
        <f>IF(tblTime[[#This Row],[CategoryOverwrite]]="",tblTime[[#This Row],[SuggCategory]],tblTime[[#This Row],[CategoryOverwrite]])</f>
        <v/>
      </c>
      <c r="K549" s="17" t="n"/>
      <c r="L549" s="17" t="n"/>
      <c r="M549" s="13">
        <f>IF(COUNTA(tblTime[[#This Row],[TaskName]:[Entity]],tblTime[[#This Row],[FinalCategory]:[Hours]])=4,"FILLED","OPEN")</f>
        <v/>
      </c>
      <c r="N549" s="13">
        <f>IF(SUMIFS(tblTime[Hours],tblTime[Date],tblTime[[#This Row],[Date]]) &gt; 20, "⚠ Over 20 hours!", "")</f>
        <v/>
      </c>
    </row>
    <row r="550" hidden="1">
      <c r="B550" s="14">
        <f>7+B450</f>
        <v/>
      </c>
      <c r="C550" s="15">
        <f>C530</f>
        <v/>
      </c>
      <c r="D550" s="13">
        <f>$G$2</f>
        <v/>
      </c>
      <c r="E550" s="13">
        <f>IFERROR(_xlfn.XLOOKUP(D550,tblEmployees[EmployeeName],tblEmployees[HomeDepartment],""),"")</f>
        <v/>
      </c>
      <c r="F550" s="17" t="n"/>
      <c r="G550" s="17" t="n"/>
      <c r="H550" s="13">
        <f>IFERROR(INDEX(tblTasks[SuggestedCategory],MATCH(tblTime[[#This Row],[TaskName]],tblTasks[TaskName],0)),"")</f>
        <v/>
      </c>
      <c r="I550" s="17" t="n"/>
      <c r="J550" s="13">
        <f>IF(tblTime[[#This Row],[CategoryOverwrite]]="",tblTime[[#This Row],[SuggCategory]],tblTime[[#This Row],[CategoryOverwrite]])</f>
        <v/>
      </c>
      <c r="K550" s="17" t="n"/>
      <c r="L550" s="17" t="n"/>
      <c r="M550" s="13">
        <f>IF(COUNTA(tblTime[[#This Row],[TaskName]:[Entity]],tblTime[[#This Row],[FinalCategory]:[Hours]])=4,"FILLED","OPEN")</f>
        <v/>
      </c>
      <c r="N550" s="13">
        <f>IF(SUMIFS(tblTime[Hours],tblTime[Date],tblTime[[#This Row],[Date]]) &gt; 20, "⚠ Over 20 hours!", "")</f>
        <v/>
      </c>
    </row>
    <row r="551" hidden="1">
      <c r="B551" s="14">
        <f>7+B451</f>
        <v/>
      </c>
      <c r="C551" s="15">
        <f>C531</f>
        <v/>
      </c>
      <c r="D551" s="13">
        <f>$G$2</f>
        <v/>
      </c>
      <c r="E551" s="13">
        <f>IFERROR(_xlfn.XLOOKUP(D551,tblEmployees[EmployeeName],tblEmployees[HomeDepartment],""),"")</f>
        <v/>
      </c>
      <c r="F551" s="17" t="n"/>
      <c r="G551" s="17" t="n"/>
      <c r="H551" s="13">
        <f>IFERROR(INDEX(tblTasks[SuggestedCategory],MATCH(tblTime[[#This Row],[TaskName]],tblTasks[TaskName],0)),"")</f>
        <v/>
      </c>
      <c r="I551" s="17" t="n"/>
      <c r="J551" s="13">
        <f>IF(tblTime[[#This Row],[CategoryOverwrite]]="",tblTime[[#This Row],[SuggCategory]],tblTime[[#This Row],[CategoryOverwrite]])</f>
        <v/>
      </c>
      <c r="K551" s="17" t="n"/>
      <c r="L551" s="17" t="n"/>
      <c r="M551" s="13">
        <f>IF(COUNTA(tblTime[[#This Row],[TaskName]:[Entity]],tblTime[[#This Row],[FinalCategory]:[Hours]])=4,"FILLED","OPEN")</f>
        <v/>
      </c>
      <c r="N551" s="13">
        <f>IF(SUMIFS(tblTime[Hours],tblTime[Date],tblTime[[#This Row],[Date]]) &gt; 20, "⚠ Over 20 hours!", "")</f>
        <v/>
      </c>
    </row>
    <row r="552" hidden="1">
      <c r="B552" s="14">
        <f>7+B452</f>
        <v/>
      </c>
      <c r="C552" s="15">
        <f>C532</f>
        <v/>
      </c>
      <c r="D552" s="13">
        <f>$G$2</f>
        <v/>
      </c>
      <c r="E552" s="13">
        <f>IFERROR(_xlfn.XLOOKUP(D552,tblEmployees[EmployeeName],tblEmployees[HomeDepartment],""),"")</f>
        <v/>
      </c>
      <c r="F552" s="17" t="n"/>
      <c r="G552" s="17" t="n"/>
      <c r="H552" s="13">
        <f>IFERROR(INDEX(tblTasks[SuggestedCategory],MATCH(tblTime[[#This Row],[TaskName]],tblTasks[TaskName],0)),"")</f>
        <v/>
      </c>
      <c r="I552" s="17" t="n"/>
      <c r="J552" s="13">
        <f>IF(tblTime[[#This Row],[CategoryOverwrite]]="",tblTime[[#This Row],[SuggCategory]],tblTime[[#This Row],[CategoryOverwrite]])</f>
        <v/>
      </c>
      <c r="K552" s="17" t="n"/>
      <c r="L552" s="17" t="n"/>
      <c r="M552" s="13">
        <f>IF(COUNTA(tblTime[[#This Row],[TaskName]:[Entity]],tblTime[[#This Row],[FinalCategory]:[Hours]])=4,"FILLED","OPEN")</f>
        <v/>
      </c>
      <c r="N552" s="13">
        <f>IF(SUMIFS(tblTime[Hours],tblTime[Date],tblTime[[#This Row],[Date]]) &gt; 20, "⚠ Over 20 hours!", "")</f>
        <v/>
      </c>
    </row>
    <row r="553" hidden="1">
      <c r="B553" s="14">
        <f>7+B453</f>
        <v/>
      </c>
      <c r="C553" s="15">
        <f>C533</f>
        <v/>
      </c>
      <c r="D553" s="13">
        <f>$G$2</f>
        <v/>
      </c>
      <c r="E553" s="13">
        <f>IFERROR(_xlfn.XLOOKUP(D553,tblEmployees[EmployeeName],tblEmployees[HomeDepartment],""),"")</f>
        <v/>
      </c>
      <c r="F553" s="17" t="n"/>
      <c r="G553" s="17" t="n"/>
      <c r="H553" s="13">
        <f>IFERROR(INDEX(tblTasks[SuggestedCategory],MATCH(tblTime[[#This Row],[TaskName]],tblTasks[TaskName],0)),"")</f>
        <v/>
      </c>
      <c r="I553" s="17" t="n"/>
      <c r="J553" s="13">
        <f>IF(tblTime[[#This Row],[CategoryOverwrite]]="",tblTime[[#This Row],[SuggCategory]],tblTime[[#This Row],[CategoryOverwrite]])</f>
        <v/>
      </c>
      <c r="K553" s="17" t="n"/>
      <c r="L553" s="17" t="n"/>
      <c r="M553" s="13">
        <f>IF(COUNTA(tblTime[[#This Row],[TaskName]:[Entity]],tblTime[[#This Row],[FinalCategory]:[Hours]])=4,"FILLED","OPEN")</f>
        <v/>
      </c>
      <c r="N553" s="13">
        <f>IF(SUMIFS(tblTime[Hours],tblTime[Date],tblTime[[#This Row],[Date]]) &gt; 20, "⚠ Over 20 hours!", "")</f>
        <v/>
      </c>
    </row>
    <row r="554" hidden="1">
      <c r="B554" s="14">
        <f>7+B454</f>
        <v/>
      </c>
      <c r="C554" s="15">
        <f>C534</f>
        <v/>
      </c>
      <c r="D554" s="13">
        <f>$G$2</f>
        <v/>
      </c>
      <c r="E554" s="13">
        <f>IFERROR(_xlfn.XLOOKUP(D554,tblEmployees[EmployeeName],tblEmployees[HomeDepartment],""),"")</f>
        <v/>
      </c>
      <c r="F554" s="17" t="n"/>
      <c r="G554" s="17" t="n"/>
      <c r="H554" s="13">
        <f>IFERROR(INDEX(tblTasks[SuggestedCategory],MATCH(tblTime[[#This Row],[TaskName]],tblTasks[TaskName],0)),"")</f>
        <v/>
      </c>
      <c r="I554" s="17" t="n"/>
      <c r="J554" s="13">
        <f>IF(tblTime[[#This Row],[CategoryOverwrite]]="",tblTime[[#This Row],[SuggCategory]],tblTime[[#This Row],[CategoryOverwrite]])</f>
        <v/>
      </c>
      <c r="K554" s="17" t="n"/>
      <c r="L554" s="17" t="n"/>
      <c r="M554" s="13">
        <f>IF(COUNTA(tblTime[[#This Row],[TaskName]:[Entity]],tblTime[[#This Row],[FinalCategory]:[Hours]])=4,"FILLED","OPEN")</f>
        <v/>
      </c>
      <c r="N554" s="13">
        <f>IF(SUMIFS(tblTime[Hours],tblTime[Date],tblTime[[#This Row],[Date]]) &gt; 20, "⚠ Over 20 hours!", "")</f>
        <v/>
      </c>
    </row>
    <row r="555" hidden="1">
      <c r="B555" s="14">
        <f>7+B455</f>
        <v/>
      </c>
      <c r="C555" s="15">
        <f>C535</f>
        <v/>
      </c>
      <c r="D555" s="13">
        <f>$G$2</f>
        <v/>
      </c>
      <c r="E555" s="13">
        <f>IFERROR(_xlfn.XLOOKUP(D555,tblEmployees[EmployeeName],tblEmployees[HomeDepartment],""),"")</f>
        <v/>
      </c>
      <c r="F555" s="17" t="n"/>
      <c r="G555" s="17" t="n"/>
      <c r="H555" s="13">
        <f>IFERROR(INDEX(tblTasks[SuggestedCategory],MATCH(tblTime[[#This Row],[TaskName]],tblTasks[TaskName],0)),"")</f>
        <v/>
      </c>
      <c r="I555" s="17" t="n"/>
      <c r="J555" s="13">
        <f>IF(tblTime[[#This Row],[CategoryOverwrite]]="",tblTime[[#This Row],[SuggCategory]],tblTime[[#This Row],[CategoryOverwrite]])</f>
        <v/>
      </c>
      <c r="K555" s="17" t="n"/>
      <c r="L555" s="17" t="n"/>
      <c r="M555" s="13">
        <f>IF(COUNTA(tblTime[[#This Row],[TaskName]:[Entity]],tblTime[[#This Row],[FinalCategory]:[Hours]])=4,"FILLED","OPEN")</f>
        <v/>
      </c>
      <c r="N555" s="13">
        <f>IF(SUMIFS(tblTime[Hours],tblTime[Date],tblTime[[#This Row],[Date]]) &gt; 20, "⚠ Over 20 hours!", "")</f>
        <v/>
      </c>
    </row>
    <row r="556" hidden="1">
      <c r="B556" s="14">
        <f>7+B456</f>
        <v/>
      </c>
      <c r="C556" s="15">
        <f>C536</f>
        <v/>
      </c>
      <c r="D556" s="13">
        <f>$G$2</f>
        <v/>
      </c>
      <c r="E556" s="13">
        <f>IFERROR(_xlfn.XLOOKUP(D556,tblEmployees[EmployeeName],tblEmployees[HomeDepartment],""),"")</f>
        <v/>
      </c>
      <c r="F556" s="17" t="n"/>
      <c r="G556" s="17" t="n"/>
      <c r="H556" s="13">
        <f>IFERROR(INDEX(tblTasks[SuggestedCategory],MATCH(tblTime[[#This Row],[TaskName]],tblTasks[TaskName],0)),"")</f>
        <v/>
      </c>
      <c r="I556" s="17" t="n"/>
      <c r="J556" s="13">
        <f>IF(tblTime[[#This Row],[CategoryOverwrite]]="",tblTime[[#This Row],[SuggCategory]],tblTime[[#This Row],[CategoryOverwrite]])</f>
        <v/>
      </c>
      <c r="K556" s="17" t="n"/>
      <c r="L556" s="17" t="n"/>
      <c r="M556" s="13">
        <f>IF(COUNTA(tblTime[[#This Row],[TaskName]:[Entity]],tblTime[[#This Row],[FinalCategory]:[Hours]])=4,"FILLED","OPEN")</f>
        <v/>
      </c>
      <c r="N556" s="13">
        <f>IF(SUMIFS(tblTime[Hours],tblTime[Date],tblTime[[#This Row],[Date]]) &gt; 20, "⚠ Over 20 hours!", "")</f>
        <v/>
      </c>
    </row>
    <row r="557" hidden="1">
      <c r="B557" s="14">
        <f>7+B457</f>
        <v/>
      </c>
      <c r="C557" s="15">
        <f>C537</f>
        <v/>
      </c>
      <c r="D557" s="13">
        <f>$G$2</f>
        <v/>
      </c>
      <c r="E557" s="13">
        <f>IFERROR(_xlfn.XLOOKUP(D557,tblEmployees[EmployeeName],tblEmployees[HomeDepartment],""),"")</f>
        <v/>
      </c>
      <c r="F557" s="17" t="n"/>
      <c r="G557" s="17" t="n"/>
      <c r="H557" s="13">
        <f>IFERROR(INDEX(tblTasks[SuggestedCategory],MATCH(tblTime[[#This Row],[TaskName]],tblTasks[TaskName],0)),"")</f>
        <v/>
      </c>
      <c r="I557" s="17" t="n"/>
      <c r="J557" s="13">
        <f>IF(tblTime[[#This Row],[CategoryOverwrite]]="",tblTime[[#This Row],[SuggCategory]],tblTime[[#This Row],[CategoryOverwrite]])</f>
        <v/>
      </c>
      <c r="K557" s="17" t="n"/>
      <c r="L557" s="17" t="n"/>
      <c r="M557" s="13">
        <f>IF(COUNTA(tblTime[[#This Row],[TaskName]:[Entity]],tblTime[[#This Row],[FinalCategory]:[Hours]])=4,"FILLED","OPEN")</f>
        <v/>
      </c>
      <c r="N557" s="13">
        <f>IF(SUMIFS(tblTime[Hours],tblTime[Date],tblTime[[#This Row],[Date]]) &gt; 20, "⚠ Over 20 hours!", "")</f>
        <v/>
      </c>
    </row>
    <row r="558" hidden="1">
      <c r="B558" s="14">
        <f>7+B458</f>
        <v/>
      </c>
      <c r="C558" s="15">
        <f>C538</f>
        <v/>
      </c>
      <c r="D558" s="13">
        <f>$G$2</f>
        <v/>
      </c>
      <c r="E558" s="13">
        <f>IFERROR(_xlfn.XLOOKUP(D558,tblEmployees[EmployeeName],tblEmployees[HomeDepartment],""),"")</f>
        <v/>
      </c>
      <c r="F558" s="17" t="n"/>
      <c r="G558" s="17" t="n"/>
      <c r="H558" s="13">
        <f>IFERROR(INDEX(tblTasks[SuggestedCategory],MATCH(tblTime[[#This Row],[TaskName]],tblTasks[TaskName],0)),"")</f>
        <v/>
      </c>
      <c r="I558" s="17" t="n"/>
      <c r="J558" s="13">
        <f>IF(tblTime[[#This Row],[CategoryOverwrite]]="",tblTime[[#This Row],[SuggCategory]],tblTime[[#This Row],[CategoryOverwrite]])</f>
        <v/>
      </c>
      <c r="K558" s="17" t="n"/>
      <c r="L558" s="17" t="n"/>
      <c r="M558" s="13">
        <f>IF(COUNTA(tblTime[[#This Row],[TaskName]:[Entity]],tblTime[[#This Row],[FinalCategory]:[Hours]])=4,"FILLED","OPEN")</f>
        <v/>
      </c>
      <c r="N558" s="13">
        <f>IF(SUMIFS(tblTime[Hours],tblTime[Date],tblTime[[#This Row],[Date]]) &gt; 20, "⚠ Over 20 hours!", "")</f>
        <v/>
      </c>
    </row>
    <row r="559" hidden="1">
      <c r="B559" s="14">
        <f>7+B459</f>
        <v/>
      </c>
      <c r="C559" s="15">
        <f>C539</f>
        <v/>
      </c>
      <c r="D559" s="13">
        <f>$G$2</f>
        <v/>
      </c>
      <c r="E559" s="13">
        <f>IFERROR(_xlfn.XLOOKUP(D559,tblEmployees[EmployeeName],tblEmployees[HomeDepartment],""),"")</f>
        <v/>
      </c>
      <c r="F559" s="17" t="n"/>
      <c r="G559" s="17" t="n"/>
      <c r="H559" s="13">
        <f>IFERROR(INDEX(tblTasks[SuggestedCategory],MATCH(tblTime[[#This Row],[TaskName]],tblTasks[TaskName],0)),"")</f>
        <v/>
      </c>
      <c r="I559" s="17" t="n"/>
      <c r="J559" s="13">
        <f>IF(tblTime[[#This Row],[CategoryOverwrite]]="",tblTime[[#This Row],[SuggCategory]],tblTime[[#This Row],[CategoryOverwrite]])</f>
        <v/>
      </c>
      <c r="K559" s="17" t="n"/>
      <c r="L559" s="17" t="n"/>
      <c r="M559" s="13">
        <f>IF(COUNTA(tblTime[[#This Row],[TaskName]:[Entity]],tblTime[[#This Row],[FinalCategory]:[Hours]])=4,"FILLED","OPEN")</f>
        <v/>
      </c>
      <c r="N559" s="13">
        <f>IF(SUMIFS(tblTime[Hours],tblTime[Date],tblTime[[#This Row],[Date]]) &gt; 20, "⚠ Over 20 hours!", "")</f>
        <v/>
      </c>
    </row>
    <row r="560" hidden="1">
      <c r="B560" s="14">
        <f>7+B460</f>
        <v/>
      </c>
      <c r="C560" s="15">
        <f>C540</f>
        <v/>
      </c>
      <c r="D560" s="13">
        <f>$G$2</f>
        <v/>
      </c>
      <c r="E560" s="13">
        <f>IFERROR(_xlfn.XLOOKUP(D560,tblEmployees[EmployeeName],tblEmployees[HomeDepartment],""),"")</f>
        <v/>
      </c>
      <c r="F560" s="17" t="n"/>
      <c r="G560" s="17" t="n"/>
      <c r="H560" s="13">
        <f>IFERROR(INDEX(tblTasks[SuggestedCategory],MATCH(tblTime[[#This Row],[TaskName]],tblTasks[TaskName],0)),"")</f>
        <v/>
      </c>
      <c r="I560" s="17" t="n"/>
      <c r="J560" s="13">
        <f>IF(tblTime[[#This Row],[CategoryOverwrite]]="",tblTime[[#This Row],[SuggCategory]],tblTime[[#This Row],[CategoryOverwrite]])</f>
        <v/>
      </c>
      <c r="K560" s="17" t="n"/>
      <c r="L560" s="17" t="n"/>
      <c r="M560" s="13">
        <f>IF(COUNTA(tblTime[[#This Row],[TaskName]:[Entity]],tblTime[[#This Row],[FinalCategory]:[Hours]])=4,"FILLED","OPEN")</f>
        <v/>
      </c>
      <c r="N560" s="13">
        <f>IF(SUMIFS(tblTime[Hours],tblTime[Date],tblTime[[#This Row],[Date]]) &gt; 20, "⚠ Over 20 hours!", "")</f>
        <v/>
      </c>
    </row>
    <row r="561" hidden="1">
      <c r="B561" s="14">
        <f>7+B461</f>
        <v/>
      </c>
      <c r="C561" s="15">
        <f>C541</f>
        <v/>
      </c>
      <c r="D561" s="13">
        <f>$G$2</f>
        <v/>
      </c>
      <c r="E561" s="13">
        <f>IFERROR(_xlfn.XLOOKUP(D561,tblEmployees[EmployeeName],tblEmployees[HomeDepartment],""),"")</f>
        <v/>
      </c>
      <c r="F561" s="17" t="n"/>
      <c r="G561" s="17" t="n"/>
      <c r="H561" s="13">
        <f>IFERROR(INDEX(tblTasks[SuggestedCategory],MATCH(tblTime[[#This Row],[TaskName]],tblTasks[TaskName],0)),"")</f>
        <v/>
      </c>
      <c r="I561" s="17" t="n"/>
      <c r="J561" s="13">
        <f>IF(tblTime[[#This Row],[CategoryOverwrite]]="",tblTime[[#This Row],[SuggCategory]],tblTime[[#This Row],[CategoryOverwrite]])</f>
        <v/>
      </c>
      <c r="K561" s="17" t="n"/>
      <c r="L561" s="17" t="n"/>
      <c r="M561" s="13">
        <f>IF(COUNTA(tblTime[[#This Row],[TaskName]:[Entity]],tblTime[[#This Row],[FinalCategory]:[Hours]])=4,"FILLED","OPEN")</f>
        <v/>
      </c>
      <c r="N561" s="13">
        <f>IF(SUMIFS(tblTime[Hours],tblTime[Date],tblTime[[#This Row],[Date]]) &gt; 20, "⚠ Over 20 hours!", "")</f>
        <v/>
      </c>
    </row>
    <row r="562" hidden="1">
      <c r="B562" s="14">
        <f>7+B462</f>
        <v/>
      </c>
      <c r="C562" s="15">
        <f>C542</f>
        <v/>
      </c>
      <c r="D562" s="13">
        <f>$G$2</f>
        <v/>
      </c>
      <c r="E562" s="13">
        <f>IFERROR(_xlfn.XLOOKUP(D562,tblEmployees[EmployeeName],tblEmployees[HomeDepartment],""),"")</f>
        <v/>
      </c>
      <c r="F562" s="17" t="n"/>
      <c r="G562" s="17" t="n"/>
      <c r="H562" s="13">
        <f>IFERROR(INDEX(tblTasks[SuggestedCategory],MATCH(tblTime[[#This Row],[TaskName]],tblTasks[TaskName],0)),"")</f>
        <v/>
      </c>
      <c r="I562" s="17" t="n"/>
      <c r="J562" s="13">
        <f>IF(tblTime[[#This Row],[CategoryOverwrite]]="",tblTime[[#This Row],[SuggCategory]],tblTime[[#This Row],[CategoryOverwrite]])</f>
        <v/>
      </c>
      <c r="K562" s="17" t="n"/>
      <c r="L562" s="17" t="n"/>
      <c r="M562" s="13">
        <f>IF(COUNTA(tblTime[[#This Row],[TaskName]:[Entity]],tblTime[[#This Row],[FinalCategory]:[Hours]])=4,"FILLED","OPEN")</f>
        <v/>
      </c>
      <c r="N562" s="13">
        <f>IF(SUMIFS(tblTime[Hours],tblTime[Date],tblTime[[#This Row],[Date]]) &gt; 20, "⚠ Over 20 hours!", "")</f>
        <v/>
      </c>
    </row>
    <row r="563" hidden="1">
      <c r="B563" s="14">
        <f>7+B463</f>
        <v/>
      </c>
      <c r="C563" s="15">
        <f>C543</f>
        <v/>
      </c>
      <c r="D563" s="13">
        <f>$G$2</f>
        <v/>
      </c>
      <c r="E563" s="13">
        <f>IFERROR(_xlfn.XLOOKUP(D563,tblEmployees[EmployeeName],tblEmployees[HomeDepartment],""),"")</f>
        <v/>
      </c>
      <c r="F563" s="17" t="n"/>
      <c r="G563" s="17" t="n"/>
      <c r="H563" s="13">
        <f>IFERROR(INDEX(tblTasks[SuggestedCategory],MATCH(tblTime[[#This Row],[TaskName]],tblTasks[TaskName],0)),"")</f>
        <v/>
      </c>
      <c r="I563" s="17" t="n"/>
      <c r="J563" s="13">
        <f>IF(tblTime[[#This Row],[CategoryOverwrite]]="",tblTime[[#This Row],[SuggCategory]],tblTime[[#This Row],[CategoryOverwrite]])</f>
        <v/>
      </c>
      <c r="K563" s="17" t="n"/>
      <c r="L563" s="17" t="n"/>
      <c r="M563" s="13">
        <f>IF(COUNTA(tblTime[[#This Row],[TaskName]:[Entity]],tblTime[[#This Row],[FinalCategory]:[Hours]])=4,"FILLED","OPEN")</f>
        <v/>
      </c>
      <c r="N563" s="13">
        <f>IF(SUMIFS(tblTime[Hours],tblTime[Date],tblTime[[#This Row],[Date]]) &gt; 20, "⚠ Over 20 hours!", "")</f>
        <v/>
      </c>
    </row>
    <row r="564" hidden="1">
      <c r="B564" s="14">
        <f>7+B464</f>
        <v/>
      </c>
      <c r="C564" s="15">
        <f>C544</f>
        <v/>
      </c>
      <c r="D564" s="13">
        <f>$G$2</f>
        <v/>
      </c>
      <c r="E564" s="13">
        <f>IFERROR(_xlfn.XLOOKUP(D564,tblEmployees[EmployeeName],tblEmployees[HomeDepartment],""),"")</f>
        <v/>
      </c>
      <c r="F564" s="17" t="n"/>
      <c r="G564" s="17" t="n"/>
      <c r="H564" s="13">
        <f>IFERROR(INDEX(tblTasks[SuggestedCategory],MATCH(tblTime[[#This Row],[TaskName]],tblTasks[TaskName],0)),"")</f>
        <v/>
      </c>
      <c r="I564" s="17" t="n"/>
      <c r="J564" s="13">
        <f>IF(tblTime[[#This Row],[CategoryOverwrite]]="",tblTime[[#This Row],[SuggCategory]],tblTime[[#This Row],[CategoryOverwrite]])</f>
        <v/>
      </c>
      <c r="K564" s="17" t="n"/>
      <c r="L564" s="17" t="n"/>
      <c r="M564" s="13">
        <f>IF(COUNTA(tblTime[[#This Row],[TaskName]:[Entity]],tblTime[[#This Row],[FinalCategory]:[Hours]])=4,"FILLED","OPEN")</f>
        <v/>
      </c>
      <c r="N564" s="13">
        <f>IF(SUMIFS(tblTime[Hours],tblTime[Date],tblTime[[#This Row],[Date]]) &gt; 20, "⚠ Over 20 hours!", "")</f>
        <v/>
      </c>
    </row>
    <row r="565" hidden="1">
      <c r="B565" s="14">
        <f>7+B465</f>
        <v/>
      </c>
      <c r="C565" s="15">
        <f>C545</f>
        <v/>
      </c>
      <c r="D565" s="13">
        <f>$G$2</f>
        <v/>
      </c>
      <c r="E565" s="13">
        <f>IFERROR(_xlfn.XLOOKUP(D565,tblEmployees[EmployeeName],tblEmployees[HomeDepartment],""),"")</f>
        <v/>
      </c>
      <c r="F565" s="17" t="n"/>
      <c r="G565" s="17" t="n"/>
      <c r="H565" s="13">
        <f>IFERROR(INDEX(tblTasks[SuggestedCategory],MATCH(tblTime[[#This Row],[TaskName]],tblTasks[TaskName],0)),"")</f>
        <v/>
      </c>
      <c r="I565" s="17" t="n"/>
      <c r="J565" s="13">
        <f>IF(tblTime[[#This Row],[CategoryOverwrite]]="",tblTime[[#This Row],[SuggCategory]],tblTime[[#This Row],[CategoryOverwrite]])</f>
        <v/>
      </c>
      <c r="K565" s="17" t="n"/>
      <c r="L565" s="17" t="n"/>
      <c r="M565" s="13">
        <f>IF(COUNTA(tblTime[[#This Row],[TaskName]:[Entity]],tblTime[[#This Row],[FinalCategory]:[Hours]])=4,"FILLED","OPEN")</f>
        <v/>
      </c>
      <c r="N565" s="13">
        <f>IF(SUMIFS(tblTime[Hours],tblTime[Date],tblTime[[#This Row],[Date]]) &gt; 20, "⚠ Over 20 hours!", "")</f>
        <v/>
      </c>
    </row>
    <row r="566" hidden="1">
      <c r="B566" s="14">
        <f>7+B466</f>
        <v/>
      </c>
      <c r="C566" s="15">
        <f>C546</f>
        <v/>
      </c>
      <c r="D566" s="13">
        <f>$G$2</f>
        <v/>
      </c>
      <c r="E566" s="13">
        <f>IFERROR(_xlfn.XLOOKUP(D566,tblEmployees[EmployeeName],tblEmployees[HomeDepartment],""),"")</f>
        <v/>
      </c>
      <c r="F566" s="17" t="n"/>
      <c r="G566" s="17" t="n"/>
      <c r="H566" s="13">
        <f>IFERROR(INDEX(tblTasks[SuggestedCategory],MATCH(tblTime[[#This Row],[TaskName]],tblTasks[TaskName],0)),"")</f>
        <v/>
      </c>
      <c r="I566" s="17" t="n"/>
      <c r="J566" s="13">
        <f>IF(tblTime[[#This Row],[CategoryOverwrite]]="",tblTime[[#This Row],[SuggCategory]],tblTime[[#This Row],[CategoryOverwrite]])</f>
        <v/>
      </c>
      <c r="K566" s="17" t="n"/>
      <c r="L566" s="17" t="n"/>
      <c r="M566" s="13">
        <f>IF(COUNTA(tblTime[[#This Row],[TaskName]:[Entity]],tblTime[[#This Row],[FinalCategory]:[Hours]])=4,"FILLED","OPEN")</f>
        <v/>
      </c>
      <c r="N566" s="13">
        <f>IF(SUMIFS(tblTime[Hours],tblTime[Date],tblTime[[#This Row],[Date]]) &gt; 20, "⚠ Over 20 hours!", "")</f>
        <v/>
      </c>
    </row>
    <row r="567" hidden="1">
      <c r="B567" s="14">
        <f>7+B467</f>
        <v/>
      </c>
      <c r="C567" s="15">
        <f>C547</f>
        <v/>
      </c>
      <c r="D567" s="13">
        <f>$G$2</f>
        <v/>
      </c>
      <c r="E567" s="13">
        <f>IFERROR(_xlfn.XLOOKUP(D567,tblEmployees[EmployeeName],tblEmployees[HomeDepartment],""),"")</f>
        <v/>
      </c>
      <c r="F567" s="17" t="n"/>
      <c r="G567" s="17" t="n"/>
      <c r="H567" s="13">
        <f>IFERROR(INDEX(tblTasks[SuggestedCategory],MATCH(tblTime[[#This Row],[TaskName]],tblTasks[TaskName],0)),"")</f>
        <v/>
      </c>
      <c r="I567" s="17" t="n"/>
      <c r="J567" s="13">
        <f>IF(tblTime[[#This Row],[CategoryOverwrite]]="",tblTime[[#This Row],[SuggCategory]],tblTime[[#This Row],[CategoryOverwrite]])</f>
        <v/>
      </c>
      <c r="K567" s="17" t="n"/>
      <c r="L567" s="17" t="n"/>
      <c r="M567" s="13">
        <f>IF(COUNTA(tblTime[[#This Row],[TaskName]:[Entity]],tblTime[[#This Row],[FinalCategory]:[Hours]])=4,"FILLED","OPEN")</f>
        <v/>
      </c>
      <c r="N567" s="13">
        <f>IF(SUMIFS(tblTime[Hours],tblTime[Date],tblTime[[#This Row],[Date]]) &gt; 20, "⚠ Over 20 hours!", "")</f>
        <v/>
      </c>
    </row>
    <row r="568" hidden="1">
      <c r="B568" s="14">
        <f>7+B468</f>
        <v/>
      </c>
      <c r="C568" s="15">
        <f>C548</f>
        <v/>
      </c>
      <c r="D568" s="13">
        <f>$G$2</f>
        <v/>
      </c>
      <c r="E568" s="13">
        <f>IFERROR(_xlfn.XLOOKUP(D568,tblEmployees[EmployeeName],tblEmployees[HomeDepartment],""),"")</f>
        <v/>
      </c>
      <c r="F568" s="17" t="n"/>
      <c r="G568" s="17" t="n"/>
      <c r="H568" s="13">
        <f>IFERROR(INDEX(tblTasks[SuggestedCategory],MATCH(tblTime[[#This Row],[TaskName]],tblTasks[TaskName],0)),"")</f>
        <v/>
      </c>
      <c r="I568" s="17" t="n"/>
      <c r="J568" s="13">
        <f>IF(tblTime[[#This Row],[CategoryOverwrite]]="",tblTime[[#This Row],[SuggCategory]],tblTime[[#This Row],[CategoryOverwrite]])</f>
        <v/>
      </c>
      <c r="K568" s="17" t="n"/>
      <c r="L568" s="17" t="n"/>
      <c r="M568" s="13">
        <f>IF(COUNTA(tblTime[[#This Row],[TaskName]:[Entity]],tblTime[[#This Row],[FinalCategory]:[Hours]])=4,"FILLED","OPEN")</f>
        <v/>
      </c>
      <c r="N568" s="13">
        <f>IF(SUMIFS(tblTime[Hours],tblTime[Date],tblTime[[#This Row],[Date]]) &gt; 20, "⚠ Over 20 hours!", "")</f>
        <v/>
      </c>
    </row>
    <row r="569" hidden="1">
      <c r="B569" s="14">
        <f>7+B469</f>
        <v/>
      </c>
      <c r="C569" s="15">
        <f>C549</f>
        <v/>
      </c>
      <c r="D569" s="13">
        <f>$G$2</f>
        <v/>
      </c>
      <c r="E569" s="13">
        <f>IFERROR(_xlfn.XLOOKUP(D569,tblEmployees[EmployeeName],tblEmployees[HomeDepartment],""),"")</f>
        <v/>
      </c>
      <c r="F569" s="17" t="n"/>
      <c r="G569" s="17" t="n"/>
      <c r="H569" s="13">
        <f>IFERROR(INDEX(tblTasks[SuggestedCategory],MATCH(tblTime[[#This Row],[TaskName]],tblTasks[TaskName],0)),"")</f>
        <v/>
      </c>
      <c r="I569" s="17" t="n"/>
      <c r="J569" s="13">
        <f>IF(tblTime[[#This Row],[CategoryOverwrite]]="",tblTime[[#This Row],[SuggCategory]],tblTime[[#This Row],[CategoryOverwrite]])</f>
        <v/>
      </c>
      <c r="K569" s="17" t="n"/>
      <c r="L569" s="17" t="n"/>
      <c r="M569" s="13">
        <f>IF(COUNTA(tblTime[[#This Row],[TaskName]:[Entity]],tblTime[[#This Row],[FinalCategory]:[Hours]])=4,"FILLED","OPEN")</f>
        <v/>
      </c>
      <c r="N569" s="13">
        <f>IF(SUMIFS(tblTime[Hours],tblTime[Date],tblTime[[#This Row],[Date]]) &gt; 20, "⚠ Over 20 hours!", "")</f>
        <v/>
      </c>
    </row>
    <row r="570" hidden="1">
      <c r="B570" s="14">
        <f>7+B470</f>
        <v/>
      </c>
      <c r="C570" s="15">
        <f>C550</f>
        <v/>
      </c>
      <c r="D570" s="13">
        <f>$G$2</f>
        <v/>
      </c>
      <c r="E570" s="13">
        <f>IFERROR(_xlfn.XLOOKUP(D570,tblEmployees[EmployeeName],tblEmployees[HomeDepartment],""),"")</f>
        <v/>
      </c>
      <c r="F570" s="17" t="n"/>
      <c r="G570" s="17" t="n"/>
      <c r="H570" s="13">
        <f>IFERROR(INDEX(tblTasks[SuggestedCategory],MATCH(tblTime[[#This Row],[TaskName]],tblTasks[TaskName],0)),"")</f>
        <v/>
      </c>
      <c r="I570" s="17" t="n"/>
      <c r="J570" s="13">
        <f>IF(tblTime[[#This Row],[CategoryOverwrite]]="",tblTime[[#This Row],[SuggCategory]],tblTime[[#This Row],[CategoryOverwrite]])</f>
        <v/>
      </c>
      <c r="K570" s="17" t="n"/>
      <c r="L570" s="17" t="n"/>
      <c r="M570" s="13">
        <f>IF(COUNTA(tblTime[[#This Row],[TaskName]:[Entity]],tblTime[[#This Row],[FinalCategory]:[Hours]])=4,"FILLED","OPEN")</f>
        <v/>
      </c>
      <c r="N570" s="13">
        <f>IF(SUMIFS(tblTime[Hours],tblTime[Date],tblTime[[#This Row],[Date]]) &gt; 20, "⚠ Over 20 hours!", "")</f>
        <v/>
      </c>
    </row>
    <row r="571" hidden="1">
      <c r="B571" s="14">
        <f>7+B471</f>
        <v/>
      </c>
      <c r="C571" s="15">
        <f>C551</f>
        <v/>
      </c>
      <c r="D571" s="13">
        <f>$G$2</f>
        <v/>
      </c>
      <c r="E571" s="13">
        <f>IFERROR(_xlfn.XLOOKUP(D571,tblEmployees[EmployeeName],tblEmployees[HomeDepartment],""),"")</f>
        <v/>
      </c>
      <c r="F571" s="17" t="n"/>
      <c r="G571" s="17" t="n"/>
      <c r="H571" s="13">
        <f>IFERROR(INDEX(tblTasks[SuggestedCategory],MATCH(tblTime[[#This Row],[TaskName]],tblTasks[TaskName],0)),"")</f>
        <v/>
      </c>
      <c r="I571" s="17" t="n"/>
      <c r="J571" s="13">
        <f>IF(tblTime[[#This Row],[CategoryOverwrite]]="",tblTime[[#This Row],[SuggCategory]],tblTime[[#This Row],[CategoryOverwrite]])</f>
        <v/>
      </c>
      <c r="K571" s="17" t="n"/>
      <c r="L571" s="17" t="n"/>
      <c r="M571" s="13">
        <f>IF(COUNTA(tblTime[[#This Row],[TaskName]:[Entity]],tblTime[[#This Row],[FinalCategory]:[Hours]])=4,"FILLED","OPEN")</f>
        <v/>
      </c>
      <c r="N571" s="13">
        <f>IF(SUMIFS(tblTime[Hours],tblTime[Date],tblTime[[#This Row],[Date]]) &gt; 20, "⚠ Over 20 hours!", "")</f>
        <v/>
      </c>
    </row>
    <row r="572" hidden="1">
      <c r="B572" s="14">
        <f>7+B472</f>
        <v/>
      </c>
      <c r="C572" s="15">
        <f>C552</f>
        <v/>
      </c>
      <c r="D572" s="13">
        <f>$G$2</f>
        <v/>
      </c>
      <c r="E572" s="13">
        <f>IFERROR(_xlfn.XLOOKUP(D572,tblEmployees[EmployeeName],tblEmployees[HomeDepartment],""),"")</f>
        <v/>
      </c>
      <c r="F572" s="17" t="n"/>
      <c r="G572" s="17" t="n"/>
      <c r="H572" s="13">
        <f>IFERROR(INDEX(tblTasks[SuggestedCategory],MATCH(tblTime[[#This Row],[TaskName]],tblTasks[TaskName],0)),"")</f>
        <v/>
      </c>
      <c r="I572" s="17" t="n"/>
      <c r="J572" s="13">
        <f>IF(tblTime[[#This Row],[CategoryOverwrite]]="",tblTime[[#This Row],[SuggCategory]],tblTime[[#This Row],[CategoryOverwrite]])</f>
        <v/>
      </c>
      <c r="K572" s="17" t="n"/>
      <c r="L572" s="17" t="n"/>
      <c r="M572" s="13">
        <f>IF(COUNTA(tblTime[[#This Row],[TaskName]:[Entity]],tblTime[[#This Row],[FinalCategory]:[Hours]])=4,"FILLED","OPEN")</f>
        <v/>
      </c>
      <c r="N572" s="13">
        <f>IF(SUMIFS(tblTime[Hours],tblTime[Date],tblTime[[#This Row],[Date]]) &gt; 20, "⚠ Over 20 hours!", "")</f>
        <v/>
      </c>
    </row>
    <row r="573" hidden="1">
      <c r="B573" s="14">
        <f>7+B473</f>
        <v/>
      </c>
      <c r="C573" s="15">
        <f>C553</f>
        <v/>
      </c>
      <c r="D573" s="13">
        <f>$G$2</f>
        <v/>
      </c>
      <c r="E573" s="13">
        <f>IFERROR(_xlfn.XLOOKUP(D573,tblEmployees[EmployeeName],tblEmployees[HomeDepartment],""),"")</f>
        <v/>
      </c>
      <c r="F573" s="17" t="n"/>
      <c r="G573" s="17" t="n"/>
      <c r="H573" s="13">
        <f>IFERROR(INDEX(tblTasks[SuggestedCategory],MATCH(tblTime[[#This Row],[TaskName]],tblTasks[TaskName],0)),"")</f>
        <v/>
      </c>
      <c r="I573" s="17" t="n"/>
      <c r="J573" s="13">
        <f>IF(tblTime[[#This Row],[CategoryOverwrite]]="",tblTime[[#This Row],[SuggCategory]],tblTime[[#This Row],[CategoryOverwrite]])</f>
        <v/>
      </c>
      <c r="K573" s="17" t="n"/>
      <c r="L573" s="17" t="n"/>
      <c r="M573" s="13">
        <f>IF(COUNTA(tblTime[[#This Row],[TaskName]:[Entity]],tblTime[[#This Row],[FinalCategory]:[Hours]])=4,"FILLED","OPEN")</f>
        <v/>
      </c>
      <c r="N573" s="13">
        <f>IF(SUMIFS(tblTime[Hours],tblTime[Date],tblTime[[#This Row],[Date]]) &gt; 20, "⚠ Over 20 hours!", "")</f>
        <v/>
      </c>
    </row>
    <row r="574" hidden="1">
      <c r="B574" s="14">
        <f>7+B474</f>
        <v/>
      </c>
      <c r="C574" s="15">
        <f>C554</f>
        <v/>
      </c>
      <c r="D574" s="13">
        <f>$G$2</f>
        <v/>
      </c>
      <c r="E574" s="13">
        <f>IFERROR(_xlfn.XLOOKUP(D574,tblEmployees[EmployeeName],tblEmployees[HomeDepartment],""),"")</f>
        <v/>
      </c>
      <c r="F574" s="17" t="n"/>
      <c r="G574" s="17" t="n"/>
      <c r="H574" s="13">
        <f>IFERROR(INDEX(tblTasks[SuggestedCategory],MATCH(tblTime[[#This Row],[TaskName]],tblTasks[TaskName],0)),"")</f>
        <v/>
      </c>
      <c r="I574" s="17" t="n"/>
      <c r="J574" s="13">
        <f>IF(tblTime[[#This Row],[CategoryOverwrite]]="",tblTime[[#This Row],[SuggCategory]],tblTime[[#This Row],[CategoryOverwrite]])</f>
        <v/>
      </c>
      <c r="K574" s="17" t="n"/>
      <c r="L574" s="17" t="n"/>
      <c r="M574" s="13">
        <f>IF(COUNTA(tblTime[[#This Row],[TaskName]:[Entity]],tblTime[[#This Row],[FinalCategory]:[Hours]])=4,"FILLED","OPEN")</f>
        <v/>
      </c>
      <c r="N574" s="13">
        <f>IF(SUMIFS(tblTime[Hours],tblTime[Date],tblTime[[#This Row],[Date]]) &gt; 20, "⚠ Over 20 hours!", "")</f>
        <v/>
      </c>
    </row>
    <row r="575" hidden="1">
      <c r="B575" s="14">
        <f>7+B475</f>
        <v/>
      </c>
      <c r="C575" s="15">
        <f>C555</f>
        <v/>
      </c>
      <c r="D575" s="13">
        <f>$G$2</f>
        <v/>
      </c>
      <c r="E575" s="13">
        <f>IFERROR(_xlfn.XLOOKUP(D575,tblEmployees[EmployeeName],tblEmployees[HomeDepartment],""),"")</f>
        <v/>
      </c>
      <c r="F575" s="17" t="n"/>
      <c r="G575" s="17" t="n"/>
      <c r="H575" s="13">
        <f>IFERROR(INDEX(tblTasks[SuggestedCategory],MATCH(tblTime[[#This Row],[TaskName]],tblTasks[TaskName],0)),"")</f>
        <v/>
      </c>
      <c r="I575" s="17" t="n"/>
      <c r="J575" s="13">
        <f>IF(tblTime[[#This Row],[CategoryOverwrite]]="",tblTime[[#This Row],[SuggCategory]],tblTime[[#This Row],[CategoryOverwrite]])</f>
        <v/>
      </c>
      <c r="K575" s="17" t="n"/>
      <c r="L575" s="17" t="n"/>
      <c r="M575" s="13">
        <f>IF(COUNTA(tblTime[[#This Row],[TaskName]:[Entity]],tblTime[[#This Row],[FinalCategory]:[Hours]])=4,"FILLED","OPEN")</f>
        <v/>
      </c>
      <c r="N575" s="13">
        <f>IF(SUMIFS(tblTime[Hours],tblTime[Date],tblTime[[#This Row],[Date]]) &gt; 20, "⚠ Over 20 hours!", "")</f>
        <v/>
      </c>
    </row>
    <row r="576" hidden="1">
      <c r="B576" s="14">
        <f>7+B476</f>
        <v/>
      </c>
      <c r="C576" s="15">
        <f>C556</f>
        <v/>
      </c>
      <c r="D576" s="13">
        <f>$G$2</f>
        <v/>
      </c>
      <c r="E576" s="13">
        <f>IFERROR(_xlfn.XLOOKUP(D576,tblEmployees[EmployeeName],tblEmployees[HomeDepartment],""),"")</f>
        <v/>
      </c>
      <c r="F576" s="17" t="n"/>
      <c r="G576" s="17" t="n"/>
      <c r="H576" s="13">
        <f>IFERROR(INDEX(tblTasks[SuggestedCategory],MATCH(tblTime[[#This Row],[TaskName]],tblTasks[TaskName],0)),"")</f>
        <v/>
      </c>
      <c r="I576" s="17" t="n"/>
      <c r="J576" s="13">
        <f>IF(tblTime[[#This Row],[CategoryOverwrite]]="",tblTime[[#This Row],[SuggCategory]],tblTime[[#This Row],[CategoryOverwrite]])</f>
        <v/>
      </c>
      <c r="K576" s="17" t="n"/>
      <c r="L576" s="17" t="n"/>
      <c r="M576" s="13">
        <f>IF(COUNTA(tblTime[[#This Row],[TaskName]:[Entity]],tblTime[[#This Row],[FinalCategory]:[Hours]])=4,"FILLED","OPEN")</f>
        <v/>
      </c>
      <c r="N576" s="13">
        <f>IF(SUMIFS(tblTime[Hours],tblTime[Date],tblTime[[#This Row],[Date]]) &gt; 20, "⚠ Over 20 hours!", "")</f>
        <v/>
      </c>
    </row>
    <row r="577" hidden="1">
      <c r="B577" s="14">
        <f>7+B477</f>
        <v/>
      </c>
      <c r="C577" s="15">
        <f>C557</f>
        <v/>
      </c>
      <c r="D577" s="13">
        <f>$G$2</f>
        <v/>
      </c>
      <c r="E577" s="13">
        <f>IFERROR(_xlfn.XLOOKUP(D577,tblEmployees[EmployeeName],tblEmployees[HomeDepartment],""),"")</f>
        <v/>
      </c>
      <c r="F577" s="17" t="n"/>
      <c r="G577" s="17" t="n"/>
      <c r="H577" s="13">
        <f>IFERROR(INDEX(tblTasks[SuggestedCategory],MATCH(tblTime[[#This Row],[TaskName]],tblTasks[TaskName],0)),"")</f>
        <v/>
      </c>
      <c r="I577" s="17" t="n"/>
      <c r="J577" s="13">
        <f>IF(tblTime[[#This Row],[CategoryOverwrite]]="",tblTime[[#This Row],[SuggCategory]],tblTime[[#This Row],[CategoryOverwrite]])</f>
        <v/>
      </c>
      <c r="K577" s="17" t="n"/>
      <c r="L577" s="17" t="n"/>
      <c r="M577" s="13">
        <f>IF(COUNTA(tblTime[[#This Row],[TaskName]:[Entity]],tblTime[[#This Row],[FinalCategory]:[Hours]])=4,"FILLED","OPEN")</f>
        <v/>
      </c>
      <c r="N577" s="13">
        <f>IF(SUMIFS(tblTime[Hours],tblTime[Date],tblTime[[#This Row],[Date]]) &gt; 20, "⚠ Over 20 hours!", "")</f>
        <v/>
      </c>
    </row>
    <row r="578" hidden="1">
      <c r="B578" s="14">
        <f>7+B478</f>
        <v/>
      </c>
      <c r="C578" s="15">
        <f>C558</f>
        <v/>
      </c>
      <c r="D578" s="13">
        <f>$G$2</f>
        <v/>
      </c>
      <c r="E578" s="13">
        <f>IFERROR(_xlfn.XLOOKUP(D578,tblEmployees[EmployeeName],tblEmployees[HomeDepartment],""),"")</f>
        <v/>
      </c>
      <c r="F578" s="17" t="n"/>
      <c r="G578" s="17" t="n"/>
      <c r="H578" s="13">
        <f>IFERROR(INDEX(tblTasks[SuggestedCategory],MATCH(tblTime[[#This Row],[TaskName]],tblTasks[TaskName],0)),"")</f>
        <v/>
      </c>
      <c r="I578" s="17" t="n"/>
      <c r="J578" s="13">
        <f>IF(tblTime[[#This Row],[CategoryOverwrite]]="",tblTime[[#This Row],[SuggCategory]],tblTime[[#This Row],[CategoryOverwrite]])</f>
        <v/>
      </c>
      <c r="K578" s="17" t="n"/>
      <c r="L578" s="17" t="n"/>
      <c r="M578" s="13">
        <f>IF(COUNTA(tblTime[[#This Row],[TaskName]:[Entity]],tblTime[[#This Row],[FinalCategory]:[Hours]])=4,"FILLED","OPEN")</f>
        <v/>
      </c>
      <c r="N578" s="13">
        <f>IF(SUMIFS(tblTime[Hours],tblTime[Date],tblTime[[#This Row],[Date]]) &gt; 20, "⚠ Over 20 hours!", "")</f>
        <v/>
      </c>
    </row>
    <row r="579" hidden="1">
      <c r="B579" s="14">
        <f>7+B479</f>
        <v/>
      </c>
      <c r="C579" s="15">
        <f>C559</f>
        <v/>
      </c>
      <c r="D579" s="13">
        <f>$G$2</f>
        <v/>
      </c>
      <c r="E579" s="13">
        <f>IFERROR(_xlfn.XLOOKUP(D579,tblEmployees[EmployeeName],tblEmployees[HomeDepartment],""),"")</f>
        <v/>
      </c>
      <c r="F579" s="17" t="n"/>
      <c r="G579" s="17" t="n"/>
      <c r="H579" s="13">
        <f>IFERROR(INDEX(tblTasks[SuggestedCategory],MATCH(tblTime[[#This Row],[TaskName]],tblTasks[TaskName],0)),"")</f>
        <v/>
      </c>
      <c r="I579" s="17" t="n"/>
      <c r="J579" s="13">
        <f>IF(tblTime[[#This Row],[CategoryOverwrite]]="",tblTime[[#This Row],[SuggCategory]],tblTime[[#This Row],[CategoryOverwrite]])</f>
        <v/>
      </c>
      <c r="K579" s="17" t="n"/>
      <c r="L579" s="17" t="n"/>
      <c r="M579" s="13">
        <f>IF(COUNTA(tblTime[[#This Row],[TaskName]:[Entity]],tblTime[[#This Row],[FinalCategory]:[Hours]])=4,"FILLED","OPEN")</f>
        <v/>
      </c>
      <c r="N579" s="13">
        <f>IF(SUMIFS(tblTime[Hours],tblTime[Date],tblTime[[#This Row],[Date]]) &gt; 20, "⚠ Over 20 hours!", "")</f>
        <v/>
      </c>
    </row>
    <row r="580" hidden="1">
      <c r="B580" s="14">
        <f>7+B480</f>
        <v/>
      </c>
      <c r="C580" s="15">
        <f>C560</f>
        <v/>
      </c>
      <c r="D580" s="13">
        <f>$G$2</f>
        <v/>
      </c>
      <c r="E580" s="13">
        <f>IFERROR(_xlfn.XLOOKUP(D580,tblEmployees[EmployeeName],tblEmployees[HomeDepartment],""),"")</f>
        <v/>
      </c>
      <c r="F580" s="17" t="n"/>
      <c r="G580" s="17" t="n"/>
      <c r="H580" s="13">
        <f>IFERROR(INDEX(tblTasks[SuggestedCategory],MATCH(tblTime[[#This Row],[TaskName]],tblTasks[TaskName],0)),"")</f>
        <v/>
      </c>
      <c r="I580" s="17" t="n"/>
      <c r="J580" s="13">
        <f>IF(tblTime[[#This Row],[CategoryOverwrite]]="",tblTime[[#This Row],[SuggCategory]],tblTime[[#This Row],[CategoryOverwrite]])</f>
        <v/>
      </c>
      <c r="K580" s="17" t="n"/>
      <c r="L580" s="17" t="n"/>
      <c r="M580" s="13">
        <f>IF(COUNTA(tblTime[[#This Row],[TaskName]:[Entity]],tblTime[[#This Row],[FinalCategory]:[Hours]])=4,"FILLED","OPEN")</f>
        <v/>
      </c>
      <c r="N580" s="13">
        <f>IF(SUMIFS(tblTime[Hours],tblTime[Date],tblTime[[#This Row],[Date]]) &gt; 20, "⚠ Over 20 hours!", "")</f>
        <v/>
      </c>
    </row>
    <row r="581" hidden="1">
      <c r="B581" s="14">
        <f>7+B481</f>
        <v/>
      </c>
      <c r="C581" s="15">
        <f>C561</f>
        <v/>
      </c>
      <c r="D581" s="13">
        <f>$G$2</f>
        <v/>
      </c>
      <c r="E581" s="13">
        <f>IFERROR(_xlfn.XLOOKUP(D581,tblEmployees[EmployeeName],tblEmployees[HomeDepartment],""),"")</f>
        <v/>
      </c>
      <c r="F581" s="17" t="n"/>
      <c r="G581" s="17" t="n"/>
      <c r="H581" s="13">
        <f>IFERROR(INDEX(tblTasks[SuggestedCategory],MATCH(tblTime[[#This Row],[TaskName]],tblTasks[TaskName],0)),"")</f>
        <v/>
      </c>
      <c r="I581" s="17" t="n"/>
      <c r="J581" s="13">
        <f>IF(tblTime[[#This Row],[CategoryOverwrite]]="",tblTime[[#This Row],[SuggCategory]],tblTime[[#This Row],[CategoryOverwrite]])</f>
        <v/>
      </c>
      <c r="K581" s="17" t="n"/>
      <c r="L581" s="17" t="n"/>
      <c r="M581" s="13">
        <f>IF(COUNTA(tblTime[[#This Row],[TaskName]:[Entity]],tblTime[[#This Row],[FinalCategory]:[Hours]])=4,"FILLED","OPEN")</f>
        <v/>
      </c>
      <c r="N581" s="13">
        <f>IF(SUMIFS(tblTime[Hours],tblTime[Date],tblTime[[#This Row],[Date]]) &gt; 20, "⚠ Over 20 hours!", "")</f>
        <v/>
      </c>
    </row>
    <row r="582" hidden="1">
      <c r="B582" s="14">
        <f>7+B482</f>
        <v/>
      </c>
      <c r="C582" s="15">
        <f>C562</f>
        <v/>
      </c>
      <c r="D582" s="13">
        <f>$G$2</f>
        <v/>
      </c>
      <c r="E582" s="13">
        <f>IFERROR(_xlfn.XLOOKUP(D582,tblEmployees[EmployeeName],tblEmployees[HomeDepartment],""),"")</f>
        <v/>
      </c>
      <c r="F582" s="17" t="n"/>
      <c r="G582" s="17" t="n"/>
      <c r="H582" s="13">
        <f>IFERROR(INDEX(tblTasks[SuggestedCategory],MATCH(tblTime[[#This Row],[TaskName]],tblTasks[TaskName],0)),"")</f>
        <v/>
      </c>
      <c r="I582" s="17" t="n"/>
      <c r="J582" s="13">
        <f>IF(tblTime[[#This Row],[CategoryOverwrite]]="",tblTime[[#This Row],[SuggCategory]],tblTime[[#This Row],[CategoryOverwrite]])</f>
        <v/>
      </c>
      <c r="K582" s="17" t="n"/>
      <c r="L582" s="17" t="n"/>
      <c r="M582" s="13">
        <f>IF(COUNTA(tblTime[[#This Row],[TaskName]:[Entity]],tblTime[[#This Row],[FinalCategory]:[Hours]])=4,"FILLED","OPEN")</f>
        <v/>
      </c>
      <c r="N582" s="13">
        <f>IF(SUMIFS(tblTime[Hours],tblTime[Date],tblTime[[#This Row],[Date]]) &gt; 20, "⚠ Over 20 hours!", "")</f>
        <v/>
      </c>
    </row>
    <row r="583" hidden="1">
      <c r="B583" s="14">
        <f>7+B483</f>
        <v/>
      </c>
      <c r="C583" s="15">
        <f>C563</f>
        <v/>
      </c>
      <c r="D583" s="13">
        <f>$G$2</f>
        <v/>
      </c>
      <c r="E583" s="13">
        <f>IFERROR(_xlfn.XLOOKUP(D583,tblEmployees[EmployeeName],tblEmployees[HomeDepartment],""),"")</f>
        <v/>
      </c>
      <c r="F583" s="17" t="n"/>
      <c r="G583" s="17" t="n"/>
      <c r="H583" s="13">
        <f>IFERROR(INDEX(tblTasks[SuggestedCategory],MATCH(tblTime[[#This Row],[TaskName]],tblTasks[TaskName],0)),"")</f>
        <v/>
      </c>
      <c r="I583" s="17" t="n"/>
      <c r="J583" s="13">
        <f>IF(tblTime[[#This Row],[CategoryOverwrite]]="",tblTime[[#This Row],[SuggCategory]],tblTime[[#This Row],[CategoryOverwrite]])</f>
        <v/>
      </c>
      <c r="K583" s="17" t="n"/>
      <c r="L583" s="17" t="n"/>
      <c r="M583" s="13">
        <f>IF(COUNTA(tblTime[[#This Row],[TaskName]:[Entity]],tblTime[[#This Row],[FinalCategory]:[Hours]])=4,"FILLED","OPEN")</f>
        <v/>
      </c>
      <c r="N583" s="13">
        <f>IF(SUMIFS(tblTime[Hours],tblTime[Date],tblTime[[#This Row],[Date]]) &gt; 20, "⚠ Over 20 hours!", "")</f>
        <v/>
      </c>
    </row>
    <row r="584" hidden="1">
      <c r="B584" s="14">
        <f>7+B484</f>
        <v/>
      </c>
      <c r="C584" s="15">
        <f>C564</f>
        <v/>
      </c>
      <c r="D584" s="13">
        <f>$G$2</f>
        <v/>
      </c>
      <c r="E584" s="13">
        <f>IFERROR(_xlfn.XLOOKUP(D584,tblEmployees[EmployeeName],tblEmployees[HomeDepartment],""),"")</f>
        <v/>
      </c>
      <c r="F584" s="17" t="n"/>
      <c r="G584" s="17" t="n"/>
      <c r="H584" s="13">
        <f>IFERROR(INDEX(tblTasks[SuggestedCategory],MATCH(tblTime[[#This Row],[TaskName]],tblTasks[TaskName],0)),"")</f>
        <v/>
      </c>
      <c r="I584" s="17" t="n"/>
      <c r="J584" s="13">
        <f>IF(tblTime[[#This Row],[CategoryOverwrite]]="",tblTime[[#This Row],[SuggCategory]],tblTime[[#This Row],[CategoryOverwrite]])</f>
        <v/>
      </c>
      <c r="K584" s="17" t="n"/>
      <c r="L584" s="17" t="n"/>
      <c r="M584" s="13">
        <f>IF(COUNTA(tblTime[[#This Row],[TaskName]:[Entity]],tblTime[[#This Row],[FinalCategory]:[Hours]])=4,"FILLED","OPEN")</f>
        <v/>
      </c>
      <c r="N584" s="13">
        <f>IF(SUMIFS(tblTime[Hours],tblTime[Date],tblTime[[#This Row],[Date]]) &gt; 20, "⚠ Over 20 hours!", "")</f>
        <v/>
      </c>
    </row>
    <row r="585" hidden="1">
      <c r="B585" s="14">
        <f>7+B485</f>
        <v/>
      </c>
      <c r="C585" s="15">
        <f>C565</f>
        <v/>
      </c>
      <c r="D585" s="13">
        <f>$G$2</f>
        <v/>
      </c>
      <c r="E585" s="13">
        <f>IFERROR(_xlfn.XLOOKUP(D585,tblEmployees[EmployeeName],tblEmployees[HomeDepartment],""),"")</f>
        <v/>
      </c>
      <c r="F585" s="17" t="n"/>
      <c r="G585" s="17" t="n"/>
      <c r="H585" s="13">
        <f>IFERROR(INDEX(tblTasks[SuggestedCategory],MATCH(tblTime[[#This Row],[TaskName]],tblTasks[TaskName],0)),"")</f>
        <v/>
      </c>
      <c r="I585" s="17" t="n"/>
      <c r="J585" s="13">
        <f>IF(tblTime[[#This Row],[CategoryOverwrite]]="",tblTime[[#This Row],[SuggCategory]],tblTime[[#This Row],[CategoryOverwrite]])</f>
        <v/>
      </c>
      <c r="K585" s="17" t="n"/>
      <c r="L585" s="17" t="n"/>
      <c r="M585" s="13">
        <f>IF(COUNTA(tblTime[[#This Row],[TaskName]:[Entity]],tblTime[[#This Row],[FinalCategory]:[Hours]])=4,"FILLED","OPEN")</f>
        <v/>
      </c>
      <c r="N585" s="13">
        <f>IF(SUMIFS(tblTime[Hours],tblTime[Date],tblTime[[#This Row],[Date]]) &gt; 20, "⚠ Over 20 hours!", "")</f>
        <v/>
      </c>
    </row>
    <row r="586" hidden="1">
      <c r="B586" s="14">
        <f>7+B486</f>
        <v/>
      </c>
      <c r="C586" s="15">
        <f>C566</f>
        <v/>
      </c>
      <c r="D586" s="13">
        <f>$G$2</f>
        <v/>
      </c>
      <c r="E586" s="13">
        <f>IFERROR(_xlfn.XLOOKUP(D586,tblEmployees[EmployeeName],tblEmployees[HomeDepartment],""),"")</f>
        <v/>
      </c>
      <c r="F586" s="17" t="n"/>
      <c r="G586" s="17" t="n"/>
      <c r="H586" s="13">
        <f>IFERROR(INDEX(tblTasks[SuggestedCategory],MATCH(tblTime[[#This Row],[TaskName]],tblTasks[TaskName],0)),"")</f>
        <v/>
      </c>
      <c r="I586" s="17" t="n"/>
      <c r="J586" s="13">
        <f>IF(tblTime[[#This Row],[CategoryOverwrite]]="",tblTime[[#This Row],[SuggCategory]],tblTime[[#This Row],[CategoryOverwrite]])</f>
        <v/>
      </c>
      <c r="K586" s="17" t="n"/>
      <c r="L586" s="17" t="n"/>
      <c r="M586" s="13">
        <f>IF(COUNTA(tblTime[[#This Row],[TaskName]:[Entity]],tblTime[[#This Row],[FinalCategory]:[Hours]])=4,"FILLED","OPEN")</f>
        <v/>
      </c>
      <c r="N586" s="13">
        <f>IF(SUMIFS(tblTime[Hours],tblTime[Date],tblTime[[#This Row],[Date]]) &gt; 20, "⚠ Over 20 hours!", "")</f>
        <v/>
      </c>
    </row>
    <row r="587" hidden="1">
      <c r="B587" s="14">
        <f>7+B487</f>
        <v/>
      </c>
      <c r="C587" s="15">
        <f>C567</f>
        <v/>
      </c>
      <c r="D587" s="13">
        <f>$G$2</f>
        <v/>
      </c>
      <c r="E587" s="13">
        <f>IFERROR(_xlfn.XLOOKUP(D587,tblEmployees[EmployeeName],tblEmployees[HomeDepartment],""),"")</f>
        <v/>
      </c>
      <c r="F587" s="17" t="n"/>
      <c r="G587" s="17" t="n"/>
      <c r="H587" s="13">
        <f>IFERROR(INDEX(tblTasks[SuggestedCategory],MATCH(tblTime[[#This Row],[TaskName]],tblTasks[TaskName],0)),"")</f>
        <v/>
      </c>
      <c r="I587" s="17" t="n"/>
      <c r="J587" s="13">
        <f>IF(tblTime[[#This Row],[CategoryOverwrite]]="",tblTime[[#This Row],[SuggCategory]],tblTime[[#This Row],[CategoryOverwrite]])</f>
        <v/>
      </c>
      <c r="K587" s="17" t="n"/>
      <c r="L587" s="17" t="n"/>
      <c r="M587" s="13">
        <f>IF(COUNTA(tblTime[[#This Row],[TaskName]:[Entity]],tblTime[[#This Row],[FinalCategory]:[Hours]])=4,"FILLED","OPEN")</f>
        <v/>
      </c>
      <c r="N587" s="13">
        <f>IF(SUMIFS(tblTime[Hours],tblTime[Date],tblTime[[#This Row],[Date]]) &gt; 20, "⚠ Over 20 hours!", "")</f>
        <v/>
      </c>
    </row>
    <row r="588" hidden="1">
      <c r="B588" s="14">
        <f>7+B488</f>
        <v/>
      </c>
      <c r="C588" s="15">
        <f>C568</f>
        <v/>
      </c>
      <c r="D588" s="13">
        <f>$G$2</f>
        <v/>
      </c>
      <c r="E588" s="13">
        <f>IFERROR(_xlfn.XLOOKUP(D588,tblEmployees[EmployeeName],tblEmployees[HomeDepartment],""),"")</f>
        <v/>
      </c>
      <c r="F588" s="17" t="n"/>
      <c r="G588" s="17" t="n"/>
      <c r="H588" s="13">
        <f>IFERROR(INDEX(tblTasks[SuggestedCategory],MATCH(tblTime[[#This Row],[TaskName]],tblTasks[TaskName],0)),"")</f>
        <v/>
      </c>
      <c r="I588" s="17" t="n"/>
      <c r="J588" s="13">
        <f>IF(tblTime[[#This Row],[CategoryOverwrite]]="",tblTime[[#This Row],[SuggCategory]],tblTime[[#This Row],[CategoryOverwrite]])</f>
        <v/>
      </c>
      <c r="K588" s="17" t="n"/>
      <c r="L588" s="17" t="n"/>
      <c r="M588" s="13">
        <f>IF(COUNTA(tblTime[[#This Row],[TaskName]:[Entity]],tblTime[[#This Row],[FinalCategory]:[Hours]])=4,"FILLED","OPEN")</f>
        <v/>
      </c>
      <c r="N588" s="13">
        <f>IF(SUMIFS(tblTime[Hours],tblTime[Date],tblTime[[#This Row],[Date]]) &gt; 20, "⚠ Over 20 hours!", "")</f>
        <v/>
      </c>
    </row>
    <row r="589" hidden="1">
      <c r="B589" s="14">
        <f>7+B489</f>
        <v/>
      </c>
      <c r="C589" s="15">
        <f>C569</f>
        <v/>
      </c>
      <c r="D589" s="13">
        <f>$G$2</f>
        <v/>
      </c>
      <c r="E589" s="13">
        <f>IFERROR(_xlfn.XLOOKUP(D589,tblEmployees[EmployeeName],tblEmployees[HomeDepartment],""),"")</f>
        <v/>
      </c>
      <c r="F589" s="17" t="n"/>
      <c r="G589" s="17" t="n"/>
      <c r="H589" s="13">
        <f>IFERROR(INDEX(tblTasks[SuggestedCategory],MATCH(tblTime[[#This Row],[TaskName]],tblTasks[TaskName],0)),"")</f>
        <v/>
      </c>
      <c r="I589" s="17" t="n"/>
      <c r="J589" s="13">
        <f>IF(tblTime[[#This Row],[CategoryOverwrite]]="",tblTime[[#This Row],[SuggCategory]],tblTime[[#This Row],[CategoryOverwrite]])</f>
        <v/>
      </c>
      <c r="K589" s="17" t="n"/>
      <c r="L589" s="17" t="n"/>
      <c r="M589" s="13">
        <f>IF(COUNTA(tblTime[[#This Row],[TaskName]:[Entity]],tblTime[[#This Row],[FinalCategory]:[Hours]])=4,"FILLED","OPEN")</f>
        <v/>
      </c>
      <c r="N589" s="13">
        <f>IF(SUMIFS(tblTime[Hours],tblTime[Date],tblTime[[#This Row],[Date]]) &gt; 20, "⚠ Over 20 hours!", "")</f>
        <v/>
      </c>
    </row>
    <row r="590" hidden="1">
      <c r="B590" s="14">
        <f>7+B490</f>
        <v/>
      </c>
      <c r="C590" s="15">
        <f>C570</f>
        <v/>
      </c>
      <c r="D590" s="13">
        <f>$G$2</f>
        <v/>
      </c>
      <c r="E590" s="13">
        <f>IFERROR(_xlfn.XLOOKUP(D590,tblEmployees[EmployeeName],tblEmployees[HomeDepartment],""),"")</f>
        <v/>
      </c>
      <c r="F590" s="17" t="n"/>
      <c r="G590" s="17" t="n"/>
      <c r="H590" s="13">
        <f>IFERROR(INDEX(tblTasks[SuggestedCategory],MATCH(tblTime[[#This Row],[TaskName]],tblTasks[TaskName],0)),"")</f>
        <v/>
      </c>
      <c r="I590" s="17" t="n"/>
      <c r="J590" s="13">
        <f>IF(tblTime[[#This Row],[CategoryOverwrite]]="",tblTime[[#This Row],[SuggCategory]],tblTime[[#This Row],[CategoryOverwrite]])</f>
        <v/>
      </c>
      <c r="K590" s="17" t="n"/>
      <c r="L590" s="17" t="n"/>
      <c r="M590" s="13">
        <f>IF(COUNTA(tblTime[[#This Row],[TaskName]:[Entity]],tblTime[[#This Row],[FinalCategory]:[Hours]])=4,"FILLED","OPEN")</f>
        <v/>
      </c>
      <c r="N590" s="13">
        <f>IF(SUMIFS(tblTime[Hours],tblTime[Date],tblTime[[#This Row],[Date]]) &gt; 20, "⚠ Over 20 hours!", "")</f>
        <v/>
      </c>
    </row>
    <row r="591" hidden="1">
      <c r="B591" s="14">
        <f>7+B491</f>
        <v/>
      </c>
      <c r="C591" s="15">
        <f>C571</f>
        <v/>
      </c>
      <c r="D591" s="13">
        <f>$G$2</f>
        <v/>
      </c>
      <c r="E591" s="13">
        <f>IFERROR(_xlfn.XLOOKUP(D591,tblEmployees[EmployeeName],tblEmployees[HomeDepartment],""),"")</f>
        <v/>
      </c>
      <c r="F591" s="17" t="n"/>
      <c r="G591" s="17" t="n"/>
      <c r="H591" s="13">
        <f>IFERROR(INDEX(tblTasks[SuggestedCategory],MATCH(tblTime[[#This Row],[TaskName]],tblTasks[TaskName],0)),"")</f>
        <v/>
      </c>
      <c r="I591" s="17" t="n"/>
      <c r="J591" s="13">
        <f>IF(tblTime[[#This Row],[CategoryOverwrite]]="",tblTime[[#This Row],[SuggCategory]],tblTime[[#This Row],[CategoryOverwrite]])</f>
        <v/>
      </c>
      <c r="K591" s="17" t="n"/>
      <c r="L591" s="17" t="n"/>
      <c r="M591" s="13">
        <f>IF(COUNTA(tblTime[[#This Row],[TaskName]:[Entity]],tblTime[[#This Row],[FinalCategory]:[Hours]])=4,"FILLED","OPEN")</f>
        <v/>
      </c>
      <c r="N591" s="13">
        <f>IF(SUMIFS(tblTime[Hours],tblTime[Date],tblTime[[#This Row],[Date]]) &gt; 20, "⚠ Over 20 hours!", "")</f>
        <v/>
      </c>
    </row>
    <row r="592" hidden="1">
      <c r="B592" s="14">
        <f>7+B492</f>
        <v/>
      </c>
      <c r="C592" s="15">
        <f>C572</f>
        <v/>
      </c>
      <c r="D592" s="13">
        <f>$G$2</f>
        <v/>
      </c>
      <c r="E592" s="13">
        <f>IFERROR(_xlfn.XLOOKUP(D592,tblEmployees[EmployeeName],tblEmployees[HomeDepartment],""),"")</f>
        <v/>
      </c>
      <c r="F592" s="17" t="n"/>
      <c r="G592" s="17" t="n"/>
      <c r="H592" s="13">
        <f>IFERROR(INDEX(tblTasks[SuggestedCategory],MATCH(tblTime[[#This Row],[TaskName]],tblTasks[TaskName],0)),"")</f>
        <v/>
      </c>
      <c r="I592" s="17" t="n"/>
      <c r="J592" s="13">
        <f>IF(tblTime[[#This Row],[CategoryOverwrite]]="",tblTime[[#This Row],[SuggCategory]],tblTime[[#This Row],[CategoryOverwrite]])</f>
        <v/>
      </c>
      <c r="K592" s="17" t="n"/>
      <c r="L592" s="17" t="n"/>
      <c r="M592" s="13">
        <f>IF(COUNTA(tblTime[[#This Row],[TaskName]:[Entity]],tblTime[[#This Row],[FinalCategory]:[Hours]])=4,"FILLED","OPEN")</f>
        <v/>
      </c>
      <c r="N592" s="13">
        <f>IF(SUMIFS(tblTime[Hours],tblTime[Date],tblTime[[#This Row],[Date]]) &gt; 20, "⚠ Over 20 hours!", "")</f>
        <v/>
      </c>
    </row>
    <row r="593" hidden="1">
      <c r="B593" s="14">
        <f>7+B493</f>
        <v/>
      </c>
      <c r="C593" s="15">
        <f>C573</f>
        <v/>
      </c>
      <c r="D593" s="13">
        <f>$G$2</f>
        <v/>
      </c>
      <c r="E593" s="13">
        <f>IFERROR(_xlfn.XLOOKUP(D593,tblEmployees[EmployeeName],tblEmployees[HomeDepartment],""),"")</f>
        <v/>
      </c>
      <c r="F593" s="17" t="n"/>
      <c r="G593" s="17" t="n"/>
      <c r="H593" s="13">
        <f>IFERROR(INDEX(tblTasks[SuggestedCategory],MATCH(tblTime[[#This Row],[TaskName]],tblTasks[TaskName],0)),"")</f>
        <v/>
      </c>
      <c r="I593" s="17" t="n"/>
      <c r="J593" s="13">
        <f>IF(tblTime[[#This Row],[CategoryOverwrite]]="",tblTime[[#This Row],[SuggCategory]],tblTime[[#This Row],[CategoryOverwrite]])</f>
        <v/>
      </c>
      <c r="K593" s="17" t="n"/>
      <c r="L593" s="17" t="n"/>
      <c r="M593" s="13">
        <f>IF(COUNTA(tblTime[[#This Row],[TaskName]:[Entity]],tblTime[[#This Row],[FinalCategory]:[Hours]])=4,"FILLED","OPEN")</f>
        <v/>
      </c>
      <c r="N593" s="13">
        <f>IF(SUMIFS(tblTime[Hours],tblTime[Date],tblTime[[#This Row],[Date]]) &gt; 20, "⚠ Over 20 hours!", "")</f>
        <v/>
      </c>
    </row>
    <row r="594" hidden="1">
      <c r="B594" s="14">
        <f>7+B494</f>
        <v/>
      </c>
      <c r="C594" s="15">
        <f>C574</f>
        <v/>
      </c>
      <c r="D594" s="13">
        <f>$G$2</f>
        <v/>
      </c>
      <c r="E594" s="13">
        <f>IFERROR(_xlfn.XLOOKUP(D594,tblEmployees[EmployeeName],tblEmployees[HomeDepartment],""),"")</f>
        <v/>
      </c>
      <c r="F594" s="17" t="n"/>
      <c r="G594" s="17" t="n"/>
      <c r="H594" s="13">
        <f>IFERROR(INDEX(tblTasks[SuggestedCategory],MATCH(tblTime[[#This Row],[TaskName]],tblTasks[TaskName],0)),"")</f>
        <v/>
      </c>
      <c r="I594" s="17" t="n"/>
      <c r="J594" s="13">
        <f>IF(tblTime[[#This Row],[CategoryOverwrite]]="",tblTime[[#This Row],[SuggCategory]],tblTime[[#This Row],[CategoryOverwrite]])</f>
        <v/>
      </c>
      <c r="K594" s="17" t="n"/>
      <c r="L594" s="17" t="n"/>
      <c r="M594" s="13">
        <f>IF(COUNTA(tblTime[[#This Row],[TaskName]:[Entity]],tblTime[[#This Row],[FinalCategory]:[Hours]])=4,"FILLED","OPEN")</f>
        <v/>
      </c>
      <c r="N594" s="13">
        <f>IF(SUMIFS(tblTime[Hours],tblTime[Date],tblTime[[#This Row],[Date]]) &gt; 20, "⚠ Over 20 hours!", "")</f>
        <v/>
      </c>
    </row>
    <row r="595" hidden="1">
      <c r="B595" s="14">
        <f>7+B495</f>
        <v/>
      </c>
      <c r="C595" s="15">
        <f>C575</f>
        <v/>
      </c>
      <c r="D595" s="13">
        <f>$G$2</f>
        <v/>
      </c>
      <c r="E595" s="13">
        <f>IFERROR(_xlfn.XLOOKUP(D595,tblEmployees[EmployeeName],tblEmployees[HomeDepartment],""),"")</f>
        <v/>
      </c>
      <c r="F595" s="17" t="n"/>
      <c r="G595" s="17" t="n"/>
      <c r="H595" s="13">
        <f>IFERROR(INDEX(tblTasks[SuggestedCategory],MATCH(tblTime[[#This Row],[TaskName]],tblTasks[TaskName],0)),"")</f>
        <v/>
      </c>
      <c r="I595" s="17" t="n"/>
      <c r="J595" s="13">
        <f>IF(tblTime[[#This Row],[CategoryOverwrite]]="",tblTime[[#This Row],[SuggCategory]],tblTime[[#This Row],[CategoryOverwrite]])</f>
        <v/>
      </c>
      <c r="K595" s="17" t="n"/>
      <c r="L595" s="17" t="n"/>
      <c r="M595" s="13">
        <f>IF(COUNTA(tblTime[[#This Row],[TaskName]:[Entity]],tblTime[[#This Row],[FinalCategory]:[Hours]])=4,"FILLED","OPEN")</f>
        <v/>
      </c>
      <c r="N595" s="13">
        <f>IF(SUMIFS(tblTime[Hours],tblTime[Date],tblTime[[#This Row],[Date]]) &gt; 20, "⚠ Over 20 hours!", "")</f>
        <v/>
      </c>
    </row>
    <row r="596" hidden="1">
      <c r="B596" s="14">
        <f>7+B496</f>
        <v/>
      </c>
      <c r="C596" s="15">
        <f>C576</f>
        <v/>
      </c>
      <c r="D596" s="13">
        <f>$G$2</f>
        <v/>
      </c>
      <c r="E596" s="13">
        <f>IFERROR(_xlfn.XLOOKUP(D596,tblEmployees[EmployeeName],tblEmployees[HomeDepartment],""),"")</f>
        <v/>
      </c>
      <c r="F596" s="17" t="n"/>
      <c r="G596" s="17" t="n"/>
      <c r="H596" s="13">
        <f>IFERROR(INDEX(tblTasks[SuggestedCategory],MATCH(tblTime[[#This Row],[TaskName]],tblTasks[TaskName],0)),"")</f>
        <v/>
      </c>
      <c r="I596" s="17" t="n"/>
      <c r="J596" s="13">
        <f>IF(tblTime[[#This Row],[CategoryOverwrite]]="",tblTime[[#This Row],[SuggCategory]],tblTime[[#This Row],[CategoryOverwrite]])</f>
        <v/>
      </c>
      <c r="K596" s="17" t="n"/>
      <c r="L596" s="17" t="n"/>
      <c r="M596" s="13">
        <f>IF(COUNTA(tblTime[[#This Row],[TaskName]:[Entity]],tblTime[[#This Row],[FinalCategory]:[Hours]])=4,"FILLED","OPEN")</f>
        <v/>
      </c>
      <c r="N596" s="13">
        <f>IF(SUMIFS(tblTime[Hours],tblTime[Date],tblTime[[#This Row],[Date]]) &gt; 20, "⚠ Over 20 hours!", "")</f>
        <v/>
      </c>
    </row>
    <row r="597" hidden="1">
      <c r="B597" s="14">
        <f>7+B497</f>
        <v/>
      </c>
      <c r="C597" s="15">
        <f>C577</f>
        <v/>
      </c>
      <c r="D597" s="13">
        <f>$G$2</f>
        <v/>
      </c>
      <c r="E597" s="13">
        <f>IFERROR(_xlfn.XLOOKUP(D597,tblEmployees[EmployeeName],tblEmployees[HomeDepartment],""),"")</f>
        <v/>
      </c>
      <c r="F597" s="17" t="n"/>
      <c r="G597" s="17" t="n"/>
      <c r="H597" s="13">
        <f>IFERROR(INDEX(tblTasks[SuggestedCategory],MATCH(tblTime[[#This Row],[TaskName]],tblTasks[TaskName],0)),"")</f>
        <v/>
      </c>
      <c r="I597" s="17" t="n"/>
      <c r="J597" s="13">
        <f>IF(tblTime[[#This Row],[CategoryOverwrite]]="",tblTime[[#This Row],[SuggCategory]],tblTime[[#This Row],[CategoryOverwrite]])</f>
        <v/>
      </c>
      <c r="K597" s="17" t="n"/>
      <c r="L597" s="17" t="n"/>
      <c r="M597" s="13">
        <f>IF(COUNTA(tblTime[[#This Row],[TaskName]:[Entity]],tblTime[[#This Row],[FinalCategory]:[Hours]])=4,"FILLED","OPEN")</f>
        <v/>
      </c>
      <c r="N597" s="13">
        <f>IF(SUMIFS(tblTime[Hours],tblTime[Date],tblTime[[#This Row],[Date]]) &gt; 20, "⚠ Over 20 hours!", "")</f>
        <v/>
      </c>
    </row>
    <row r="598" hidden="1">
      <c r="B598" s="14">
        <f>7+B498</f>
        <v/>
      </c>
      <c r="C598" s="15">
        <f>C578</f>
        <v/>
      </c>
      <c r="D598" s="13">
        <f>$G$2</f>
        <v/>
      </c>
      <c r="E598" s="13">
        <f>IFERROR(_xlfn.XLOOKUP(D598,tblEmployees[EmployeeName],tblEmployees[HomeDepartment],""),"")</f>
        <v/>
      </c>
      <c r="F598" s="17" t="n"/>
      <c r="G598" s="17" t="n"/>
      <c r="H598" s="13">
        <f>IFERROR(INDEX(tblTasks[SuggestedCategory],MATCH(tblTime[[#This Row],[TaskName]],tblTasks[TaskName],0)),"")</f>
        <v/>
      </c>
      <c r="I598" s="17" t="n"/>
      <c r="J598" s="13">
        <f>IF(tblTime[[#This Row],[CategoryOverwrite]]="",tblTime[[#This Row],[SuggCategory]],tblTime[[#This Row],[CategoryOverwrite]])</f>
        <v/>
      </c>
      <c r="K598" s="17" t="n"/>
      <c r="L598" s="17" t="n"/>
      <c r="M598" s="13">
        <f>IF(COUNTA(tblTime[[#This Row],[TaskName]:[Entity]],tblTime[[#This Row],[FinalCategory]:[Hours]])=4,"FILLED","OPEN")</f>
        <v/>
      </c>
      <c r="N598" s="13">
        <f>IF(SUMIFS(tblTime[Hours],tblTime[Date],tblTime[[#This Row],[Date]]) &gt; 20, "⚠ Over 20 hours!", "")</f>
        <v/>
      </c>
    </row>
    <row r="599" hidden="1">
      <c r="B599" s="14">
        <f>7+B499</f>
        <v/>
      </c>
      <c r="C599" s="15">
        <f>C579</f>
        <v/>
      </c>
      <c r="D599" s="13">
        <f>$G$2</f>
        <v/>
      </c>
      <c r="E599" s="13">
        <f>IFERROR(_xlfn.XLOOKUP(D599,tblEmployees[EmployeeName],tblEmployees[HomeDepartment],""),"")</f>
        <v/>
      </c>
      <c r="F599" s="17" t="n"/>
      <c r="G599" s="17" t="n"/>
      <c r="H599" s="13">
        <f>IFERROR(INDEX(tblTasks[SuggestedCategory],MATCH(tblTime[[#This Row],[TaskName]],tblTasks[TaskName],0)),"")</f>
        <v/>
      </c>
      <c r="I599" s="17" t="n"/>
      <c r="J599" s="13">
        <f>IF(tblTime[[#This Row],[CategoryOverwrite]]="",tblTime[[#This Row],[SuggCategory]],tblTime[[#This Row],[CategoryOverwrite]])</f>
        <v/>
      </c>
      <c r="K599" s="17" t="n"/>
      <c r="L599" s="17" t="n"/>
      <c r="M599" s="13">
        <f>IF(COUNTA(tblTime[[#This Row],[TaskName]:[Entity]],tblTime[[#This Row],[FinalCategory]:[Hours]])=4,"FILLED","OPEN")</f>
        <v/>
      </c>
      <c r="N599" s="13">
        <f>IF(SUMIFS(tblTime[Hours],tblTime[Date],tblTime[[#This Row],[Date]]) &gt; 20, "⚠ Over 20 hours!", "")</f>
        <v/>
      </c>
    </row>
    <row r="600" hidden="1">
      <c r="B600" s="14">
        <f>7+B500</f>
        <v/>
      </c>
      <c r="C600" s="15">
        <f>C580</f>
        <v/>
      </c>
      <c r="D600" s="13">
        <f>$G$2</f>
        <v/>
      </c>
      <c r="E600" s="13">
        <f>IFERROR(_xlfn.XLOOKUP(D600,tblEmployees[EmployeeName],tblEmployees[HomeDepartment],""),"")</f>
        <v/>
      </c>
      <c r="F600" s="17" t="n"/>
      <c r="G600" s="17" t="n"/>
      <c r="H600" s="13">
        <f>IFERROR(INDEX(tblTasks[SuggestedCategory],MATCH(tblTime[[#This Row],[TaskName]],tblTasks[TaskName],0)),"")</f>
        <v/>
      </c>
      <c r="I600" s="17" t="n"/>
      <c r="J600" s="13">
        <f>IF(tblTime[[#This Row],[CategoryOverwrite]]="",tblTime[[#This Row],[SuggCategory]],tblTime[[#This Row],[CategoryOverwrite]])</f>
        <v/>
      </c>
      <c r="K600" s="17" t="n"/>
      <c r="L600" s="17" t="n"/>
      <c r="M600" s="13">
        <f>IF(COUNTA(tblTime[[#This Row],[TaskName]:[Entity]],tblTime[[#This Row],[FinalCategory]:[Hours]])=4,"FILLED","OPEN")</f>
        <v/>
      </c>
      <c r="N600" s="13">
        <f>IF(SUMIFS(tblTime[Hours],tblTime[Date],tblTime[[#This Row],[Date]]) &gt; 20, "⚠ Over 20 hours!", "")</f>
        <v/>
      </c>
    </row>
    <row r="601" hidden="1">
      <c r="B601" s="14">
        <f>7+B501</f>
        <v/>
      </c>
      <c r="C601" s="15">
        <f>C581</f>
        <v/>
      </c>
      <c r="D601" s="13">
        <f>$G$2</f>
        <v/>
      </c>
      <c r="E601" s="13">
        <f>IFERROR(_xlfn.XLOOKUP(D601,tblEmployees[EmployeeName],tblEmployees[HomeDepartment],""),"")</f>
        <v/>
      </c>
      <c r="F601" s="17" t="n"/>
      <c r="G601" s="17" t="n"/>
      <c r="H601" s="13">
        <f>IFERROR(INDEX(tblTasks[SuggestedCategory],MATCH(tblTime[[#This Row],[TaskName]],tblTasks[TaskName],0)),"")</f>
        <v/>
      </c>
      <c r="I601" s="17" t="n"/>
      <c r="J601" s="13">
        <f>IF(tblTime[[#This Row],[CategoryOverwrite]]="",tblTime[[#This Row],[SuggCategory]],tblTime[[#This Row],[CategoryOverwrite]])</f>
        <v/>
      </c>
      <c r="K601" s="17" t="n"/>
      <c r="L601" s="17" t="n"/>
      <c r="M601" s="13">
        <f>IF(COUNTA(tblTime[[#This Row],[TaskName]:[Entity]],tblTime[[#This Row],[FinalCategory]:[Hours]])=4,"FILLED","OPEN")</f>
        <v/>
      </c>
      <c r="N601" s="13">
        <f>IF(SUMIFS(tblTime[Hours],tblTime[Date],tblTime[[#This Row],[Date]]) &gt; 20, "⚠ Over 20 hours!", "")</f>
        <v/>
      </c>
    </row>
    <row r="602" hidden="1">
      <c r="B602" s="14">
        <f>7+B502</f>
        <v/>
      </c>
      <c r="C602" s="15">
        <f>C582</f>
        <v/>
      </c>
      <c r="D602" s="13">
        <f>$G$2</f>
        <v/>
      </c>
      <c r="E602" s="13">
        <f>IFERROR(_xlfn.XLOOKUP(D602,tblEmployees[EmployeeName],tblEmployees[HomeDepartment],""),"")</f>
        <v/>
      </c>
      <c r="F602" s="17" t="n"/>
      <c r="G602" s="17" t="n"/>
      <c r="H602" s="13">
        <f>IFERROR(INDEX(tblTasks[SuggestedCategory],MATCH(tblTime[[#This Row],[TaskName]],tblTasks[TaskName],0)),"")</f>
        <v/>
      </c>
      <c r="I602" s="17" t="n"/>
      <c r="J602" s="13">
        <f>IF(tblTime[[#This Row],[CategoryOverwrite]]="",tblTime[[#This Row],[SuggCategory]],tblTime[[#This Row],[CategoryOverwrite]])</f>
        <v/>
      </c>
      <c r="K602" s="17" t="n"/>
      <c r="L602" s="17" t="n"/>
      <c r="M602" s="13">
        <f>IF(COUNTA(tblTime[[#This Row],[TaskName]:[Entity]],tblTime[[#This Row],[FinalCategory]:[Hours]])=4,"FILLED","OPEN")</f>
        <v/>
      </c>
      <c r="N602" s="13">
        <f>IF(SUMIFS(tblTime[Hours],tblTime[Date],tblTime[[#This Row],[Date]]) &gt; 20, "⚠ Over 20 hours!", "")</f>
        <v/>
      </c>
    </row>
    <row r="603" hidden="1">
      <c r="B603" s="14">
        <f>7+B503</f>
        <v/>
      </c>
      <c r="C603" s="15">
        <f>C583</f>
        <v/>
      </c>
      <c r="D603" s="13">
        <f>$G$2</f>
        <v/>
      </c>
      <c r="E603" s="13">
        <f>IFERROR(_xlfn.XLOOKUP(D603,tblEmployees[EmployeeName],tblEmployees[HomeDepartment],""),"")</f>
        <v/>
      </c>
      <c r="F603" s="17" t="n"/>
      <c r="G603" s="17" t="n"/>
      <c r="H603" s="13">
        <f>IFERROR(INDEX(tblTasks[SuggestedCategory],MATCH(tblTime[[#This Row],[TaskName]],tblTasks[TaskName],0)),"")</f>
        <v/>
      </c>
      <c r="I603" s="17" t="n"/>
      <c r="J603" s="13">
        <f>IF(tblTime[[#This Row],[CategoryOverwrite]]="",tblTime[[#This Row],[SuggCategory]],tblTime[[#This Row],[CategoryOverwrite]])</f>
        <v/>
      </c>
      <c r="K603" s="17" t="n"/>
      <c r="L603" s="17" t="n"/>
      <c r="M603" s="13">
        <f>IF(COUNTA(tblTime[[#This Row],[TaskName]:[Entity]],tblTime[[#This Row],[FinalCategory]:[Hours]])=4,"FILLED","OPEN")</f>
        <v/>
      </c>
      <c r="N603" s="13">
        <f>IF(SUMIFS(tblTime[Hours],tblTime[Date],tblTime[[#This Row],[Date]]) &gt; 20, "⚠ Over 20 hours!", "")</f>
        <v/>
      </c>
    </row>
    <row r="604" hidden="1">
      <c r="B604" s="14">
        <f>7+B504</f>
        <v/>
      </c>
      <c r="C604" s="15">
        <f>C584</f>
        <v/>
      </c>
      <c r="D604" s="13">
        <f>$G$2</f>
        <v/>
      </c>
      <c r="E604" s="13">
        <f>IFERROR(_xlfn.XLOOKUP(D604,tblEmployees[EmployeeName],tblEmployees[HomeDepartment],""),"")</f>
        <v/>
      </c>
      <c r="F604" s="17" t="n"/>
      <c r="G604" s="17" t="n"/>
      <c r="H604" s="13">
        <f>IFERROR(INDEX(tblTasks[SuggestedCategory],MATCH(tblTime[[#This Row],[TaskName]],tblTasks[TaskName],0)),"")</f>
        <v/>
      </c>
      <c r="I604" s="17" t="n"/>
      <c r="J604" s="13">
        <f>IF(tblTime[[#This Row],[CategoryOverwrite]]="",tblTime[[#This Row],[SuggCategory]],tblTime[[#This Row],[CategoryOverwrite]])</f>
        <v/>
      </c>
      <c r="K604" s="17" t="n"/>
      <c r="L604" s="17" t="n"/>
      <c r="M604" s="13">
        <f>IF(COUNTA(tblTime[[#This Row],[TaskName]:[Entity]],tblTime[[#This Row],[FinalCategory]:[Hours]])=4,"FILLED","OPEN")</f>
        <v/>
      </c>
      <c r="N604" s="13">
        <f>IF(SUMIFS(tblTime[Hours],tblTime[Date],tblTime[[#This Row],[Date]]) &gt; 20, "⚠ Over 20 hours!", "")</f>
        <v/>
      </c>
    </row>
    <row r="605" hidden="1">
      <c r="B605" s="14">
        <f>7+B505</f>
        <v/>
      </c>
      <c r="C605" s="15">
        <f>C585</f>
        <v/>
      </c>
      <c r="D605" s="13">
        <f>$G$2</f>
        <v/>
      </c>
      <c r="E605" s="13">
        <f>IFERROR(_xlfn.XLOOKUP(D605,tblEmployees[EmployeeName],tblEmployees[HomeDepartment],""),"")</f>
        <v/>
      </c>
      <c r="F605" s="17" t="n"/>
      <c r="G605" s="17" t="n"/>
      <c r="H605" s="13">
        <f>IFERROR(INDEX(tblTasks[SuggestedCategory],MATCH(tblTime[[#This Row],[TaskName]],tblTasks[TaskName],0)),"")</f>
        <v/>
      </c>
      <c r="I605" s="17" t="n"/>
      <c r="J605" s="13">
        <f>IF(tblTime[[#This Row],[CategoryOverwrite]]="",tblTime[[#This Row],[SuggCategory]],tblTime[[#This Row],[CategoryOverwrite]])</f>
        <v/>
      </c>
      <c r="K605" s="17" t="n"/>
      <c r="L605" s="17" t="n"/>
      <c r="M605" s="13">
        <f>IF(COUNTA(tblTime[[#This Row],[TaskName]:[Entity]],tblTime[[#This Row],[FinalCategory]:[Hours]])=4,"FILLED","OPEN")</f>
        <v/>
      </c>
      <c r="N605" s="13">
        <f>IF(SUMIFS(tblTime[Hours],tblTime[Date],tblTime[[#This Row],[Date]]) &gt; 20, "⚠ Over 20 hours!", "")</f>
        <v/>
      </c>
    </row>
    <row r="606" hidden="1">
      <c r="B606" s="14">
        <f>7+B506</f>
        <v/>
      </c>
      <c r="C606" s="15">
        <f>C586</f>
        <v/>
      </c>
      <c r="D606" s="13">
        <f>$G$2</f>
        <v/>
      </c>
      <c r="E606" s="13">
        <f>IFERROR(_xlfn.XLOOKUP(D606,tblEmployees[EmployeeName],tblEmployees[HomeDepartment],""),"")</f>
        <v/>
      </c>
      <c r="F606" s="17" t="n"/>
      <c r="G606" s="17" t="n"/>
      <c r="H606" s="13">
        <f>IFERROR(INDEX(tblTasks[SuggestedCategory],MATCH(tblTime[[#This Row],[TaskName]],tblTasks[TaskName],0)),"")</f>
        <v/>
      </c>
      <c r="I606" s="17" t="n"/>
      <c r="J606" s="13">
        <f>IF(tblTime[[#This Row],[CategoryOverwrite]]="",tblTime[[#This Row],[SuggCategory]],tblTime[[#This Row],[CategoryOverwrite]])</f>
        <v/>
      </c>
      <c r="K606" s="17" t="n"/>
      <c r="L606" s="17" t="n"/>
      <c r="M606" s="13">
        <f>IF(COUNTA(tblTime[[#This Row],[TaskName]:[Entity]],tblTime[[#This Row],[FinalCategory]:[Hours]])=4,"FILLED","OPEN")</f>
        <v/>
      </c>
      <c r="N606" s="13">
        <f>IF(SUMIFS(tblTime[Hours],tblTime[Date],tblTime[[#This Row],[Date]]) &gt; 20, "⚠ Over 20 hours!", "")</f>
        <v/>
      </c>
    </row>
    <row r="607" hidden="1">
      <c r="B607" s="14">
        <f>7+B507</f>
        <v/>
      </c>
      <c r="C607" s="15">
        <f>C587</f>
        <v/>
      </c>
      <c r="D607" s="13">
        <f>$G$2</f>
        <v/>
      </c>
      <c r="E607" s="13">
        <f>IFERROR(_xlfn.XLOOKUP(D607,tblEmployees[EmployeeName],tblEmployees[HomeDepartment],""),"")</f>
        <v/>
      </c>
      <c r="F607" s="17" t="n"/>
      <c r="G607" s="17" t="n"/>
      <c r="H607" s="13">
        <f>IFERROR(INDEX(tblTasks[SuggestedCategory],MATCH(tblTime[[#This Row],[TaskName]],tblTasks[TaskName],0)),"")</f>
        <v/>
      </c>
      <c r="I607" s="17" t="n"/>
      <c r="J607" s="13">
        <f>IF(tblTime[[#This Row],[CategoryOverwrite]]="",tblTime[[#This Row],[SuggCategory]],tblTime[[#This Row],[CategoryOverwrite]])</f>
        <v/>
      </c>
      <c r="K607" s="17" t="n"/>
      <c r="L607" s="17" t="n"/>
      <c r="M607" s="13">
        <f>IF(COUNTA(tblTime[[#This Row],[TaskName]:[Entity]],tblTime[[#This Row],[FinalCategory]:[Hours]])=4,"FILLED","OPEN")</f>
        <v/>
      </c>
      <c r="N607" s="13">
        <f>IF(SUMIFS(tblTime[Hours],tblTime[Date],tblTime[[#This Row],[Date]]) &gt; 20, "⚠ Over 20 hours!", "")</f>
        <v/>
      </c>
    </row>
    <row r="608" hidden="1">
      <c r="B608" s="14">
        <f>7+B508</f>
        <v/>
      </c>
      <c r="C608" s="15">
        <f>C588</f>
        <v/>
      </c>
      <c r="D608" s="13">
        <f>$G$2</f>
        <v/>
      </c>
      <c r="E608" s="13">
        <f>IFERROR(_xlfn.XLOOKUP(D608,tblEmployees[EmployeeName],tblEmployees[HomeDepartment],""),"")</f>
        <v/>
      </c>
      <c r="F608" s="17" t="n"/>
      <c r="G608" s="17" t="n"/>
      <c r="H608" s="13">
        <f>IFERROR(INDEX(tblTasks[SuggestedCategory],MATCH(tblTime[[#This Row],[TaskName]],tblTasks[TaskName],0)),"")</f>
        <v/>
      </c>
      <c r="I608" s="17" t="n"/>
      <c r="J608" s="13">
        <f>IF(tblTime[[#This Row],[CategoryOverwrite]]="",tblTime[[#This Row],[SuggCategory]],tblTime[[#This Row],[CategoryOverwrite]])</f>
        <v/>
      </c>
      <c r="K608" s="17" t="n"/>
      <c r="L608" s="17" t="n"/>
      <c r="M608" s="13">
        <f>IF(COUNTA(tblTime[[#This Row],[TaskName]:[Entity]],tblTime[[#This Row],[FinalCategory]:[Hours]])=4,"FILLED","OPEN")</f>
        <v/>
      </c>
      <c r="N608" s="13">
        <f>IF(SUMIFS(tblTime[Hours],tblTime[Date],tblTime[[#This Row],[Date]]) &gt; 20, "⚠ Over 20 hours!", "")</f>
        <v/>
      </c>
    </row>
    <row r="609" hidden="1">
      <c r="B609" s="14">
        <f>7+B509</f>
        <v/>
      </c>
      <c r="C609" s="15">
        <f>C589</f>
        <v/>
      </c>
      <c r="D609" s="13">
        <f>$G$2</f>
        <v/>
      </c>
      <c r="E609" s="13">
        <f>IFERROR(_xlfn.XLOOKUP(D609,tblEmployees[EmployeeName],tblEmployees[HomeDepartment],""),"")</f>
        <v/>
      </c>
      <c r="F609" s="17" t="n"/>
      <c r="G609" s="17" t="n"/>
      <c r="H609" s="13">
        <f>IFERROR(INDEX(tblTasks[SuggestedCategory],MATCH(tblTime[[#This Row],[TaskName]],tblTasks[TaskName],0)),"")</f>
        <v/>
      </c>
      <c r="I609" s="17" t="n"/>
      <c r="J609" s="13">
        <f>IF(tblTime[[#This Row],[CategoryOverwrite]]="",tblTime[[#This Row],[SuggCategory]],tblTime[[#This Row],[CategoryOverwrite]])</f>
        <v/>
      </c>
      <c r="K609" s="17" t="n"/>
      <c r="L609" s="17" t="n"/>
      <c r="M609" s="13">
        <f>IF(COUNTA(tblTime[[#This Row],[TaskName]:[Entity]],tblTime[[#This Row],[FinalCategory]:[Hours]])=4,"FILLED","OPEN")</f>
        <v/>
      </c>
      <c r="N609" s="13">
        <f>IF(SUMIFS(tblTime[Hours],tblTime[Date],tblTime[[#This Row],[Date]]) &gt; 20, "⚠ Over 20 hours!", "")</f>
        <v/>
      </c>
    </row>
    <row r="610" hidden="1">
      <c r="B610" s="14">
        <f>7+B510</f>
        <v/>
      </c>
      <c r="C610" s="15">
        <f>C590</f>
        <v/>
      </c>
      <c r="D610" s="13">
        <f>$G$2</f>
        <v/>
      </c>
      <c r="E610" s="13">
        <f>IFERROR(_xlfn.XLOOKUP(D610,tblEmployees[EmployeeName],tblEmployees[HomeDepartment],""),"")</f>
        <v/>
      </c>
      <c r="F610" s="17" t="n"/>
      <c r="G610" s="17" t="n"/>
      <c r="H610" s="13">
        <f>IFERROR(INDEX(tblTasks[SuggestedCategory],MATCH(tblTime[[#This Row],[TaskName]],tblTasks[TaskName],0)),"")</f>
        <v/>
      </c>
      <c r="I610" s="17" t="n"/>
      <c r="J610" s="13">
        <f>IF(tblTime[[#This Row],[CategoryOverwrite]]="",tblTime[[#This Row],[SuggCategory]],tblTime[[#This Row],[CategoryOverwrite]])</f>
        <v/>
      </c>
      <c r="K610" s="17" t="n"/>
      <c r="L610" s="17" t="n"/>
      <c r="M610" s="13">
        <f>IF(COUNTA(tblTime[[#This Row],[TaskName]:[Entity]],tblTime[[#This Row],[FinalCategory]:[Hours]])=4,"FILLED","OPEN")</f>
        <v/>
      </c>
      <c r="N610" s="13">
        <f>IF(SUMIFS(tblTime[Hours],tblTime[Date],tblTime[[#This Row],[Date]]) &gt; 20, "⚠ Over 20 hours!", "")</f>
        <v/>
      </c>
    </row>
    <row r="611" hidden="1">
      <c r="B611" s="14">
        <f>7+B511</f>
        <v/>
      </c>
      <c r="C611" s="15">
        <f>C591</f>
        <v/>
      </c>
      <c r="D611" s="13">
        <f>$G$2</f>
        <v/>
      </c>
      <c r="E611" s="13">
        <f>IFERROR(_xlfn.XLOOKUP(D611,tblEmployees[EmployeeName],tblEmployees[HomeDepartment],""),"")</f>
        <v/>
      </c>
      <c r="F611" s="17" t="n"/>
      <c r="G611" s="17" t="n"/>
      <c r="H611" s="13">
        <f>IFERROR(INDEX(tblTasks[SuggestedCategory],MATCH(tblTime[[#This Row],[TaskName]],tblTasks[TaskName],0)),"")</f>
        <v/>
      </c>
      <c r="I611" s="17" t="n"/>
      <c r="J611" s="13">
        <f>IF(tblTime[[#This Row],[CategoryOverwrite]]="",tblTime[[#This Row],[SuggCategory]],tblTime[[#This Row],[CategoryOverwrite]])</f>
        <v/>
      </c>
      <c r="K611" s="17" t="n"/>
      <c r="L611" s="17" t="n"/>
      <c r="M611" s="13">
        <f>IF(COUNTA(tblTime[[#This Row],[TaskName]:[Entity]],tblTime[[#This Row],[FinalCategory]:[Hours]])=4,"FILLED","OPEN")</f>
        <v/>
      </c>
      <c r="N611" s="13">
        <f>IF(SUMIFS(tblTime[Hours],tblTime[Date],tblTime[[#This Row],[Date]]) &gt; 20, "⚠ Over 20 hours!", "")</f>
        <v/>
      </c>
    </row>
    <row r="612" hidden="1">
      <c r="B612" s="14">
        <f>7+B512</f>
        <v/>
      </c>
      <c r="C612" s="15">
        <f>C592</f>
        <v/>
      </c>
      <c r="D612" s="13">
        <f>$G$2</f>
        <v/>
      </c>
      <c r="E612" s="13">
        <f>IFERROR(_xlfn.XLOOKUP(D612,tblEmployees[EmployeeName],tblEmployees[HomeDepartment],""),"")</f>
        <v/>
      </c>
      <c r="F612" s="17" t="n"/>
      <c r="G612" s="17" t="n"/>
      <c r="H612" s="13">
        <f>IFERROR(INDEX(tblTasks[SuggestedCategory],MATCH(tblTime[[#This Row],[TaskName]],tblTasks[TaskName],0)),"")</f>
        <v/>
      </c>
      <c r="I612" s="17" t="n"/>
      <c r="J612" s="13">
        <f>IF(tblTime[[#This Row],[CategoryOverwrite]]="",tblTime[[#This Row],[SuggCategory]],tblTime[[#This Row],[CategoryOverwrite]])</f>
        <v/>
      </c>
      <c r="K612" s="17" t="n"/>
      <c r="L612" s="17" t="n"/>
      <c r="M612" s="13">
        <f>IF(COUNTA(tblTime[[#This Row],[TaskName]:[Entity]],tblTime[[#This Row],[FinalCategory]:[Hours]])=4,"FILLED","OPEN")</f>
        <v/>
      </c>
      <c r="N612" s="13">
        <f>IF(SUMIFS(tblTime[Hours],tblTime[Date],tblTime[[#This Row],[Date]]) &gt; 20, "⚠ Over 20 hours!", "")</f>
        <v/>
      </c>
    </row>
    <row r="613" hidden="1">
      <c r="B613" s="14">
        <f>7+B513</f>
        <v/>
      </c>
      <c r="C613" s="15">
        <f>C593</f>
        <v/>
      </c>
      <c r="D613" s="13">
        <f>$G$2</f>
        <v/>
      </c>
      <c r="E613" s="13">
        <f>IFERROR(_xlfn.XLOOKUP(D613,tblEmployees[EmployeeName],tblEmployees[HomeDepartment],""),"")</f>
        <v/>
      </c>
      <c r="F613" s="17" t="n"/>
      <c r="G613" s="17" t="n"/>
      <c r="H613" s="13">
        <f>IFERROR(INDEX(tblTasks[SuggestedCategory],MATCH(tblTime[[#This Row],[TaskName]],tblTasks[TaskName],0)),"")</f>
        <v/>
      </c>
      <c r="I613" s="17" t="n"/>
      <c r="J613" s="13">
        <f>IF(tblTime[[#This Row],[CategoryOverwrite]]="",tblTime[[#This Row],[SuggCategory]],tblTime[[#This Row],[CategoryOverwrite]])</f>
        <v/>
      </c>
      <c r="K613" s="17" t="n"/>
      <c r="L613" s="17" t="n"/>
      <c r="M613" s="13">
        <f>IF(COUNTA(tblTime[[#This Row],[TaskName]:[Entity]],tblTime[[#This Row],[FinalCategory]:[Hours]])=4,"FILLED","OPEN")</f>
        <v/>
      </c>
      <c r="N613" s="13">
        <f>IF(SUMIFS(tblTime[Hours],tblTime[Date],tblTime[[#This Row],[Date]]) &gt; 20, "⚠ Over 20 hours!", "")</f>
        <v/>
      </c>
    </row>
    <row r="614" hidden="1">
      <c r="B614" s="14">
        <f>7+B514</f>
        <v/>
      </c>
      <c r="C614" s="15">
        <f>C594</f>
        <v/>
      </c>
      <c r="D614" s="13">
        <f>$G$2</f>
        <v/>
      </c>
      <c r="E614" s="13">
        <f>IFERROR(_xlfn.XLOOKUP(D614,tblEmployees[EmployeeName],tblEmployees[HomeDepartment],""),"")</f>
        <v/>
      </c>
      <c r="F614" s="17" t="n"/>
      <c r="G614" s="17" t="n"/>
      <c r="H614" s="13">
        <f>IFERROR(INDEX(tblTasks[SuggestedCategory],MATCH(tblTime[[#This Row],[TaskName]],tblTasks[TaskName],0)),"")</f>
        <v/>
      </c>
      <c r="I614" s="17" t="n"/>
      <c r="J614" s="13">
        <f>IF(tblTime[[#This Row],[CategoryOverwrite]]="",tblTime[[#This Row],[SuggCategory]],tblTime[[#This Row],[CategoryOverwrite]])</f>
        <v/>
      </c>
      <c r="K614" s="17" t="n"/>
      <c r="L614" s="17" t="n"/>
      <c r="M614" s="13">
        <f>IF(COUNTA(tblTime[[#This Row],[TaskName]:[Entity]],tblTime[[#This Row],[FinalCategory]:[Hours]])=4,"FILLED","OPEN")</f>
        <v/>
      </c>
      <c r="N614" s="13">
        <f>IF(SUMIFS(tblTime[Hours],tblTime[Date],tblTime[[#This Row],[Date]]) &gt; 20, "⚠ Over 20 hours!", "")</f>
        <v/>
      </c>
    </row>
    <row r="615" hidden="1">
      <c r="B615" s="14">
        <f>7+B515</f>
        <v/>
      </c>
      <c r="C615" s="15">
        <f>C595</f>
        <v/>
      </c>
      <c r="D615" s="13">
        <f>$G$2</f>
        <v/>
      </c>
      <c r="E615" s="13">
        <f>IFERROR(_xlfn.XLOOKUP(D615,tblEmployees[EmployeeName],tblEmployees[HomeDepartment],""),"")</f>
        <v/>
      </c>
      <c r="F615" s="17" t="n"/>
      <c r="G615" s="17" t="n"/>
      <c r="H615" s="13">
        <f>IFERROR(INDEX(tblTasks[SuggestedCategory],MATCH(tblTime[[#This Row],[TaskName]],tblTasks[TaskName],0)),"")</f>
        <v/>
      </c>
      <c r="I615" s="17" t="n"/>
      <c r="J615" s="13">
        <f>IF(tblTime[[#This Row],[CategoryOverwrite]]="",tblTime[[#This Row],[SuggCategory]],tblTime[[#This Row],[CategoryOverwrite]])</f>
        <v/>
      </c>
      <c r="K615" s="17" t="n"/>
      <c r="L615" s="17" t="n"/>
      <c r="M615" s="13">
        <f>IF(COUNTA(tblTime[[#This Row],[TaskName]:[Entity]],tblTime[[#This Row],[FinalCategory]:[Hours]])=4,"FILLED","OPEN")</f>
        <v/>
      </c>
      <c r="N615" s="13">
        <f>IF(SUMIFS(tblTime[Hours],tblTime[Date],tblTime[[#This Row],[Date]]) &gt; 20, "⚠ Over 20 hours!", "")</f>
        <v/>
      </c>
    </row>
    <row r="616" hidden="1">
      <c r="B616" s="14">
        <f>7+B516</f>
        <v/>
      </c>
      <c r="C616" s="15">
        <f>C596</f>
        <v/>
      </c>
      <c r="D616" s="13">
        <f>$G$2</f>
        <v/>
      </c>
      <c r="E616" s="13">
        <f>IFERROR(_xlfn.XLOOKUP(D616,tblEmployees[EmployeeName],tblEmployees[HomeDepartment],""),"")</f>
        <v/>
      </c>
      <c r="F616" s="17" t="n"/>
      <c r="G616" s="17" t="n"/>
      <c r="H616" s="13">
        <f>IFERROR(INDEX(tblTasks[SuggestedCategory],MATCH(tblTime[[#This Row],[TaskName]],tblTasks[TaskName],0)),"")</f>
        <v/>
      </c>
      <c r="I616" s="17" t="n"/>
      <c r="J616" s="13">
        <f>IF(tblTime[[#This Row],[CategoryOverwrite]]="",tblTime[[#This Row],[SuggCategory]],tblTime[[#This Row],[CategoryOverwrite]])</f>
        <v/>
      </c>
      <c r="K616" s="17" t="n"/>
      <c r="L616" s="17" t="n"/>
      <c r="M616" s="13">
        <f>IF(COUNTA(tblTime[[#This Row],[TaskName]:[Entity]],tblTime[[#This Row],[FinalCategory]:[Hours]])=4,"FILLED","OPEN")</f>
        <v/>
      </c>
      <c r="N616" s="13">
        <f>IF(SUMIFS(tblTime[Hours],tblTime[Date],tblTime[[#This Row],[Date]]) &gt; 20, "⚠ Over 20 hours!", "")</f>
        <v/>
      </c>
    </row>
    <row r="617" hidden="1">
      <c r="B617" s="14">
        <f>7+B517</f>
        <v/>
      </c>
      <c r="C617" s="15">
        <f>C597</f>
        <v/>
      </c>
      <c r="D617" s="13">
        <f>$G$2</f>
        <v/>
      </c>
      <c r="E617" s="13">
        <f>IFERROR(_xlfn.XLOOKUP(D617,tblEmployees[EmployeeName],tblEmployees[HomeDepartment],""),"")</f>
        <v/>
      </c>
      <c r="F617" s="17" t="n"/>
      <c r="G617" s="17" t="n"/>
      <c r="H617" s="13">
        <f>IFERROR(INDEX(tblTasks[SuggestedCategory],MATCH(tblTime[[#This Row],[TaskName]],tblTasks[TaskName],0)),"")</f>
        <v/>
      </c>
      <c r="I617" s="17" t="n"/>
      <c r="J617" s="13">
        <f>IF(tblTime[[#This Row],[CategoryOverwrite]]="",tblTime[[#This Row],[SuggCategory]],tblTime[[#This Row],[CategoryOverwrite]])</f>
        <v/>
      </c>
      <c r="K617" s="17" t="n"/>
      <c r="L617" s="17" t="n"/>
      <c r="M617" s="13">
        <f>IF(COUNTA(tblTime[[#This Row],[TaskName]:[Entity]],tblTime[[#This Row],[FinalCategory]:[Hours]])=4,"FILLED","OPEN")</f>
        <v/>
      </c>
      <c r="N617" s="13">
        <f>IF(SUMIFS(tblTime[Hours],tblTime[Date],tblTime[[#This Row],[Date]]) &gt; 20, "⚠ Over 20 hours!", "")</f>
        <v/>
      </c>
    </row>
    <row r="618" hidden="1">
      <c r="B618" s="14">
        <f>7+B518</f>
        <v/>
      </c>
      <c r="C618" s="15">
        <f>C598</f>
        <v/>
      </c>
      <c r="D618" s="13">
        <f>$G$2</f>
        <v/>
      </c>
      <c r="E618" s="13">
        <f>IFERROR(_xlfn.XLOOKUP(D618,tblEmployees[EmployeeName],tblEmployees[HomeDepartment],""),"")</f>
        <v/>
      </c>
      <c r="F618" s="17" t="n"/>
      <c r="G618" s="17" t="n"/>
      <c r="H618" s="13">
        <f>IFERROR(INDEX(tblTasks[SuggestedCategory],MATCH(tblTime[[#This Row],[TaskName]],tblTasks[TaskName],0)),"")</f>
        <v/>
      </c>
      <c r="I618" s="17" t="n"/>
      <c r="J618" s="13">
        <f>IF(tblTime[[#This Row],[CategoryOverwrite]]="",tblTime[[#This Row],[SuggCategory]],tblTime[[#This Row],[CategoryOverwrite]])</f>
        <v/>
      </c>
      <c r="K618" s="17" t="n"/>
      <c r="L618" s="17" t="n"/>
      <c r="M618" s="13">
        <f>IF(COUNTA(tblTime[[#This Row],[TaskName]:[Entity]],tblTime[[#This Row],[FinalCategory]:[Hours]])=4,"FILLED","OPEN")</f>
        <v/>
      </c>
      <c r="N618" s="13">
        <f>IF(SUMIFS(tblTime[Hours],tblTime[Date],tblTime[[#This Row],[Date]]) &gt; 20, "⚠ Over 20 hours!", "")</f>
        <v/>
      </c>
    </row>
    <row r="619" hidden="1">
      <c r="B619" s="14">
        <f>7+B519</f>
        <v/>
      </c>
      <c r="C619" s="15">
        <f>C599</f>
        <v/>
      </c>
      <c r="D619" s="13">
        <f>$G$2</f>
        <v/>
      </c>
      <c r="E619" s="13">
        <f>IFERROR(_xlfn.XLOOKUP(D619,tblEmployees[EmployeeName],tblEmployees[HomeDepartment],""),"")</f>
        <v/>
      </c>
      <c r="F619" s="17" t="n"/>
      <c r="G619" s="17" t="n"/>
      <c r="H619" s="13">
        <f>IFERROR(INDEX(tblTasks[SuggestedCategory],MATCH(tblTime[[#This Row],[TaskName]],tblTasks[TaskName],0)),"")</f>
        <v/>
      </c>
      <c r="I619" s="17" t="n"/>
      <c r="J619" s="13">
        <f>IF(tblTime[[#This Row],[CategoryOverwrite]]="",tblTime[[#This Row],[SuggCategory]],tblTime[[#This Row],[CategoryOverwrite]])</f>
        <v/>
      </c>
      <c r="K619" s="17" t="n"/>
      <c r="L619" s="17" t="n"/>
      <c r="M619" s="13">
        <f>IF(COUNTA(tblTime[[#This Row],[TaskName]:[Entity]],tblTime[[#This Row],[FinalCategory]:[Hours]])=4,"FILLED","OPEN")</f>
        <v/>
      </c>
      <c r="N619" s="13">
        <f>IF(SUMIFS(tblTime[Hours],tblTime[Date],tblTime[[#This Row],[Date]]) &gt; 20, "⚠ Over 20 hours!", "")</f>
        <v/>
      </c>
    </row>
    <row r="620" hidden="1">
      <c r="B620" s="14">
        <f>7+B520</f>
        <v/>
      </c>
      <c r="C620" s="15">
        <f>C600</f>
        <v/>
      </c>
      <c r="D620" s="13">
        <f>$G$2</f>
        <v/>
      </c>
      <c r="E620" s="13">
        <f>IFERROR(_xlfn.XLOOKUP(D620,tblEmployees[EmployeeName],tblEmployees[HomeDepartment],""),"")</f>
        <v/>
      </c>
      <c r="F620" s="17" t="n"/>
      <c r="G620" s="17" t="n"/>
      <c r="H620" s="13">
        <f>IFERROR(INDEX(tblTasks[SuggestedCategory],MATCH(tblTime[[#This Row],[TaskName]],tblTasks[TaskName],0)),"")</f>
        <v/>
      </c>
      <c r="I620" s="17" t="n"/>
      <c r="J620" s="13">
        <f>IF(tblTime[[#This Row],[CategoryOverwrite]]="",tblTime[[#This Row],[SuggCategory]],tblTime[[#This Row],[CategoryOverwrite]])</f>
        <v/>
      </c>
      <c r="K620" s="17" t="n"/>
      <c r="L620" s="17" t="n"/>
      <c r="M620" s="13">
        <f>IF(COUNTA(tblTime[[#This Row],[TaskName]:[Entity]],tblTime[[#This Row],[FinalCategory]:[Hours]])=4,"FILLED","OPEN")</f>
        <v/>
      </c>
      <c r="N620" s="13">
        <f>IF(SUMIFS(tblTime[Hours],tblTime[Date],tblTime[[#This Row],[Date]]) &gt; 20, "⚠ Over 20 hours!", "")</f>
        <v/>
      </c>
    </row>
    <row r="621" hidden="1">
      <c r="B621" s="14">
        <f>7+B521</f>
        <v/>
      </c>
      <c r="C621" s="15">
        <f>C601</f>
        <v/>
      </c>
      <c r="D621" s="13">
        <f>$G$2</f>
        <v/>
      </c>
      <c r="E621" s="13">
        <f>IFERROR(_xlfn.XLOOKUP(D621,tblEmployees[EmployeeName],tblEmployees[HomeDepartment],""),"")</f>
        <v/>
      </c>
      <c r="F621" s="17" t="n"/>
      <c r="G621" s="17" t="n"/>
      <c r="H621" s="13">
        <f>IFERROR(INDEX(tblTasks[SuggestedCategory],MATCH(tblTime[[#This Row],[TaskName]],tblTasks[TaskName],0)),"")</f>
        <v/>
      </c>
      <c r="I621" s="17" t="n"/>
      <c r="J621" s="13">
        <f>IF(tblTime[[#This Row],[CategoryOverwrite]]="",tblTime[[#This Row],[SuggCategory]],tblTime[[#This Row],[CategoryOverwrite]])</f>
        <v/>
      </c>
      <c r="K621" s="17" t="n"/>
      <c r="L621" s="17" t="n"/>
      <c r="M621" s="13">
        <f>IF(COUNTA(tblTime[[#This Row],[TaskName]:[Entity]],tblTime[[#This Row],[FinalCategory]:[Hours]])=4,"FILLED","OPEN")</f>
        <v/>
      </c>
      <c r="N621" s="13">
        <f>IF(SUMIFS(tblTime[Hours],tblTime[Date],tblTime[[#This Row],[Date]]) &gt; 20, "⚠ Over 20 hours!", "")</f>
        <v/>
      </c>
    </row>
    <row r="622" hidden="1">
      <c r="B622" s="14">
        <f>7+B522</f>
        <v/>
      </c>
      <c r="C622" s="15">
        <f>C602</f>
        <v/>
      </c>
      <c r="D622" s="13">
        <f>$G$2</f>
        <v/>
      </c>
      <c r="E622" s="13">
        <f>IFERROR(_xlfn.XLOOKUP(D622,tblEmployees[EmployeeName],tblEmployees[HomeDepartment],""),"")</f>
        <v/>
      </c>
      <c r="F622" s="17" t="n"/>
      <c r="G622" s="17" t="n"/>
      <c r="H622" s="13">
        <f>IFERROR(INDEX(tblTasks[SuggestedCategory],MATCH(tblTime[[#This Row],[TaskName]],tblTasks[TaskName],0)),"")</f>
        <v/>
      </c>
      <c r="I622" s="17" t="n"/>
      <c r="J622" s="13">
        <f>IF(tblTime[[#This Row],[CategoryOverwrite]]="",tblTime[[#This Row],[SuggCategory]],tblTime[[#This Row],[CategoryOverwrite]])</f>
        <v/>
      </c>
      <c r="K622" s="17" t="n"/>
      <c r="L622" s="17" t="n"/>
      <c r="M622" s="13">
        <f>IF(COUNTA(tblTime[[#This Row],[TaskName]:[Entity]],tblTime[[#This Row],[FinalCategory]:[Hours]])=4,"FILLED","OPEN")</f>
        <v/>
      </c>
      <c r="N622" s="13">
        <f>IF(SUMIFS(tblTime[Hours],tblTime[Date],tblTime[[#This Row],[Date]]) &gt; 20, "⚠ Over 20 hours!", "")</f>
        <v/>
      </c>
    </row>
    <row r="623" hidden="1">
      <c r="B623" s="14">
        <f>7+B523</f>
        <v/>
      </c>
      <c r="C623" s="15">
        <f>C603</f>
        <v/>
      </c>
      <c r="D623" s="13">
        <f>$G$2</f>
        <v/>
      </c>
      <c r="E623" s="13">
        <f>IFERROR(_xlfn.XLOOKUP(D623,tblEmployees[EmployeeName],tblEmployees[HomeDepartment],""),"")</f>
        <v/>
      </c>
      <c r="F623" s="17" t="n"/>
      <c r="G623" s="17" t="n"/>
      <c r="H623" s="13">
        <f>IFERROR(INDEX(tblTasks[SuggestedCategory],MATCH(tblTime[[#This Row],[TaskName]],tblTasks[TaskName],0)),"")</f>
        <v/>
      </c>
      <c r="I623" s="17" t="n"/>
      <c r="J623" s="13">
        <f>IF(tblTime[[#This Row],[CategoryOverwrite]]="",tblTime[[#This Row],[SuggCategory]],tblTime[[#This Row],[CategoryOverwrite]])</f>
        <v/>
      </c>
      <c r="K623" s="17" t="n"/>
      <c r="L623" s="17" t="n"/>
      <c r="M623" s="13">
        <f>IF(COUNTA(tblTime[[#This Row],[TaskName]:[Entity]],tblTime[[#This Row],[FinalCategory]:[Hours]])=4,"FILLED","OPEN")</f>
        <v/>
      </c>
      <c r="N623" s="13">
        <f>IF(SUMIFS(tblTime[Hours],tblTime[Date],tblTime[[#This Row],[Date]]) &gt; 20, "⚠ Over 20 hours!", "")</f>
        <v/>
      </c>
    </row>
    <row r="624" hidden="1">
      <c r="B624" s="14">
        <f>7+B524</f>
        <v/>
      </c>
      <c r="C624" s="15">
        <f>C604</f>
        <v/>
      </c>
      <c r="D624" s="13">
        <f>$G$2</f>
        <v/>
      </c>
      <c r="E624" s="13">
        <f>IFERROR(_xlfn.XLOOKUP(D624,tblEmployees[EmployeeName],tblEmployees[HomeDepartment],""),"")</f>
        <v/>
      </c>
      <c r="F624" s="17" t="n"/>
      <c r="G624" s="17" t="n"/>
      <c r="H624" s="13">
        <f>IFERROR(INDEX(tblTasks[SuggestedCategory],MATCH(tblTime[[#This Row],[TaskName]],tblTasks[TaskName],0)),"")</f>
        <v/>
      </c>
      <c r="I624" s="17" t="n"/>
      <c r="J624" s="13">
        <f>IF(tblTime[[#This Row],[CategoryOverwrite]]="",tblTime[[#This Row],[SuggCategory]],tblTime[[#This Row],[CategoryOverwrite]])</f>
        <v/>
      </c>
      <c r="K624" s="17" t="n"/>
      <c r="L624" s="17" t="n"/>
      <c r="M624" s="13">
        <f>IF(COUNTA(tblTime[[#This Row],[TaskName]:[Entity]],tblTime[[#This Row],[FinalCategory]:[Hours]])=4,"FILLED","OPEN")</f>
        <v/>
      </c>
      <c r="N624" s="13">
        <f>IF(SUMIFS(tblTime[Hours],tblTime[Date],tblTime[[#This Row],[Date]]) &gt; 20, "⚠ Over 20 hours!", "")</f>
        <v/>
      </c>
    </row>
    <row r="625" hidden="1">
      <c r="B625" s="14">
        <f>7+B525</f>
        <v/>
      </c>
      <c r="C625" s="15">
        <f>C605</f>
        <v/>
      </c>
      <c r="D625" s="13">
        <f>$G$2</f>
        <v/>
      </c>
      <c r="E625" s="13">
        <f>IFERROR(_xlfn.XLOOKUP(D625,tblEmployees[EmployeeName],tblEmployees[HomeDepartment],""),"")</f>
        <v/>
      </c>
      <c r="F625" s="17" t="n"/>
      <c r="G625" s="17" t="n"/>
      <c r="H625" s="13">
        <f>IFERROR(INDEX(tblTasks[SuggestedCategory],MATCH(tblTime[[#This Row],[TaskName]],tblTasks[TaskName],0)),"")</f>
        <v/>
      </c>
      <c r="I625" s="17" t="n"/>
      <c r="J625" s="13">
        <f>IF(tblTime[[#This Row],[CategoryOverwrite]]="",tblTime[[#This Row],[SuggCategory]],tblTime[[#This Row],[CategoryOverwrite]])</f>
        <v/>
      </c>
      <c r="K625" s="17" t="n"/>
      <c r="L625" s="17" t="n"/>
      <c r="M625" s="13">
        <f>IF(COUNTA(tblTime[[#This Row],[TaskName]:[Entity]],tblTime[[#This Row],[FinalCategory]:[Hours]])=4,"FILLED","OPEN")</f>
        <v/>
      </c>
      <c r="N625" s="13">
        <f>IF(SUMIFS(tblTime[Hours],tblTime[Date],tblTime[[#This Row],[Date]]) &gt; 20, "⚠ Over 20 hours!", "")</f>
        <v/>
      </c>
    </row>
    <row r="626" hidden="1">
      <c r="B626" s="14">
        <f>7+B526</f>
        <v/>
      </c>
      <c r="C626" s="15">
        <f>C606</f>
        <v/>
      </c>
      <c r="D626" s="13">
        <f>$G$2</f>
        <v/>
      </c>
      <c r="E626" s="13">
        <f>IFERROR(_xlfn.XLOOKUP(D626,tblEmployees[EmployeeName],tblEmployees[HomeDepartment],""),"")</f>
        <v/>
      </c>
      <c r="F626" s="17" t="n"/>
      <c r="G626" s="17" t="n"/>
      <c r="H626" s="13">
        <f>IFERROR(INDEX(tblTasks[SuggestedCategory],MATCH(tblTime[[#This Row],[TaskName]],tblTasks[TaskName],0)),"")</f>
        <v/>
      </c>
      <c r="I626" s="17" t="n"/>
      <c r="J626" s="13">
        <f>IF(tblTime[[#This Row],[CategoryOverwrite]]="",tblTime[[#This Row],[SuggCategory]],tblTime[[#This Row],[CategoryOverwrite]])</f>
        <v/>
      </c>
      <c r="K626" s="17" t="n"/>
      <c r="L626" s="17" t="n"/>
      <c r="M626" s="13">
        <f>IF(COUNTA(tblTime[[#This Row],[TaskName]:[Entity]],tblTime[[#This Row],[FinalCategory]:[Hours]])=4,"FILLED","OPEN")</f>
        <v/>
      </c>
      <c r="N626" s="13">
        <f>IF(SUMIFS(tblTime[Hours],tblTime[Date],tblTime[[#This Row],[Date]]) &gt; 20, "⚠ Over 20 hours!", "")</f>
        <v/>
      </c>
    </row>
    <row r="627" hidden="1">
      <c r="B627" s="14">
        <f>7+B527</f>
        <v/>
      </c>
      <c r="C627" s="15">
        <f>C607</f>
        <v/>
      </c>
      <c r="D627" s="13">
        <f>$G$2</f>
        <v/>
      </c>
      <c r="E627" s="13">
        <f>IFERROR(_xlfn.XLOOKUP(D627,tblEmployees[EmployeeName],tblEmployees[HomeDepartment],""),"")</f>
        <v/>
      </c>
      <c r="F627" s="17" t="n"/>
      <c r="G627" s="17" t="n"/>
      <c r="H627" s="13">
        <f>IFERROR(INDEX(tblTasks[SuggestedCategory],MATCH(tblTime[[#This Row],[TaskName]],tblTasks[TaskName],0)),"")</f>
        <v/>
      </c>
      <c r="I627" s="17" t="n"/>
      <c r="J627" s="13">
        <f>IF(tblTime[[#This Row],[CategoryOverwrite]]="",tblTime[[#This Row],[SuggCategory]],tblTime[[#This Row],[CategoryOverwrite]])</f>
        <v/>
      </c>
      <c r="K627" s="17" t="n"/>
      <c r="L627" s="17" t="n"/>
      <c r="M627" s="13">
        <f>IF(COUNTA(tblTime[[#This Row],[TaskName]:[Entity]],tblTime[[#This Row],[FinalCategory]:[Hours]])=4,"FILLED","OPEN")</f>
        <v/>
      </c>
      <c r="N627" s="13">
        <f>IF(SUMIFS(tblTime[Hours],tblTime[Date],tblTime[[#This Row],[Date]]) &gt; 20, "⚠ Over 20 hours!", "")</f>
        <v/>
      </c>
    </row>
    <row r="628" hidden="1">
      <c r="B628" s="14">
        <f>7+B528</f>
        <v/>
      </c>
      <c r="C628" s="15">
        <f>C608</f>
        <v/>
      </c>
      <c r="D628" s="13">
        <f>$G$2</f>
        <v/>
      </c>
      <c r="E628" s="13">
        <f>IFERROR(_xlfn.XLOOKUP(D628,tblEmployees[EmployeeName],tblEmployees[HomeDepartment],""),"")</f>
        <v/>
      </c>
      <c r="F628" s="17" t="n"/>
      <c r="G628" s="17" t="n"/>
      <c r="H628" s="13">
        <f>IFERROR(INDEX(tblTasks[SuggestedCategory],MATCH(tblTime[[#This Row],[TaskName]],tblTasks[TaskName],0)),"")</f>
        <v/>
      </c>
      <c r="I628" s="17" t="n"/>
      <c r="J628" s="13">
        <f>IF(tblTime[[#This Row],[CategoryOverwrite]]="",tblTime[[#This Row],[SuggCategory]],tblTime[[#This Row],[CategoryOverwrite]])</f>
        <v/>
      </c>
      <c r="K628" s="17" t="n"/>
      <c r="L628" s="17" t="n"/>
      <c r="M628" s="13">
        <f>IF(COUNTA(tblTime[[#This Row],[TaskName]:[Entity]],tblTime[[#This Row],[FinalCategory]:[Hours]])=4,"FILLED","OPEN")</f>
        <v/>
      </c>
      <c r="N628" s="13">
        <f>IF(SUMIFS(tblTime[Hours],tblTime[Date],tblTime[[#This Row],[Date]]) &gt; 20, "⚠ Over 20 hours!", "")</f>
        <v/>
      </c>
    </row>
    <row r="629" hidden="1">
      <c r="B629" s="14">
        <f>7+B529</f>
        <v/>
      </c>
      <c r="C629" s="15">
        <f>C609</f>
        <v/>
      </c>
      <c r="D629" s="13">
        <f>$G$2</f>
        <v/>
      </c>
      <c r="E629" s="13">
        <f>IFERROR(_xlfn.XLOOKUP(D629,tblEmployees[EmployeeName],tblEmployees[HomeDepartment],""),"")</f>
        <v/>
      </c>
      <c r="F629" s="17" t="n"/>
      <c r="G629" s="17" t="n"/>
      <c r="H629" s="13">
        <f>IFERROR(INDEX(tblTasks[SuggestedCategory],MATCH(tblTime[[#This Row],[TaskName]],tblTasks[TaskName],0)),"")</f>
        <v/>
      </c>
      <c r="I629" s="17" t="n"/>
      <c r="J629" s="13">
        <f>IF(tblTime[[#This Row],[CategoryOverwrite]]="",tblTime[[#This Row],[SuggCategory]],tblTime[[#This Row],[CategoryOverwrite]])</f>
        <v/>
      </c>
      <c r="K629" s="17" t="n"/>
      <c r="L629" s="17" t="n"/>
      <c r="M629" s="13">
        <f>IF(COUNTA(tblTime[[#This Row],[TaskName]:[Entity]],tblTime[[#This Row],[FinalCategory]:[Hours]])=4,"FILLED","OPEN")</f>
        <v/>
      </c>
      <c r="N629" s="13">
        <f>IF(SUMIFS(tblTime[Hours],tblTime[Date],tblTime[[#This Row],[Date]]) &gt; 20, "⚠ Over 20 hours!", "")</f>
        <v/>
      </c>
    </row>
    <row r="630" hidden="1">
      <c r="B630" s="14">
        <f>7+B530</f>
        <v/>
      </c>
      <c r="C630" s="15">
        <f>C610</f>
        <v/>
      </c>
      <c r="D630" s="13">
        <f>$G$2</f>
        <v/>
      </c>
      <c r="E630" s="13">
        <f>IFERROR(_xlfn.XLOOKUP(D630,tblEmployees[EmployeeName],tblEmployees[HomeDepartment],""),"")</f>
        <v/>
      </c>
      <c r="F630" s="17" t="n"/>
      <c r="G630" s="17" t="n"/>
      <c r="H630" s="13">
        <f>IFERROR(INDEX(tblTasks[SuggestedCategory],MATCH(tblTime[[#This Row],[TaskName]],tblTasks[TaskName],0)),"")</f>
        <v/>
      </c>
      <c r="I630" s="17" t="n"/>
      <c r="J630" s="13">
        <f>IF(tblTime[[#This Row],[CategoryOverwrite]]="",tblTime[[#This Row],[SuggCategory]],tblTime[[#This Row],[CategoryOverwrite]])</f>
        <v/>
      </c>
      <c r="K630" s="17" t="n"/>
      <c r="L630" s="17" t="n"/>
      <c r="M630" s="13">
        <f>IF(COUNTA(tblTime[[#This Row],[TaskName]:[Entity]],tblTime[[#This Row],[FinalCategory]:[Hours]])=4,"FILLED","OPEN")</f>
        <v/>
      </c>
      <c r="N630" s="13">
        <f>IF(SUMIFS(tblTime[Hours],tblTime[Date],tblTime[[#This Row],[Date]]) &gt; 20, "⚠ Over 20 hours!", "")</f>
        <v/>
      </c>
    </row>
    <row r="631" hidden="1">
      <c r="B631" s="14">
        <f>7+B531</f>
        <v/>
      </c>
      <c r="C631" s="15">
        <f>C611</f>
        <v/>
      </c>
      <c r="D631" s="13">
        <f>$G$2</f>
        <v/>
      </c>
      <c r="E631" s="13">
        <f>IFERROR(_xlfn.XLOOKUP(D631,tblEmployees[EmployeeName],tblEmployees[HomeDepartment],""),"")</f>
        <v/>
      </c>
      <c r="F631" s="17" t="n"/>
      <c r="G631" s="17" t="n"/>
      <c r="H631" s="13">
        <f>IFERROR(INDEX(tblTasks[SuggestedCategory],MATCH(tblTime[[#This Row],[TaskName]],tblTasks[TaskName],0)),"")</f>
        <v/>
      </c>
      <c r="I631" s="17" t="n"/>
      <c r="J631" s="13">
        <f>IF(tblTime[[#This Row],[CategoryOverwrite]]="",tblTime[[#This Row],[SuggCategory]],tblTime[[#This Row],[CategoryOverwrite]])</f>
        <v/>
      </c>
      <c r="K631" s="17" t="n"/>
      <c r="L631" s="17" t="n"/>
      <c r="M631" s="13">
        <f>IF(COUNTA(tblTime[[#This Row],[TaskName]:[Entity]],tblTime[[#This Row],[FinalCategory]:[Hours]])=4,"FILLED","OPEN")</f>
        <v/>
      </c>
      <c r="N631" s="13">
        <f>IF(SUMIFS(tblTime[Hours],tblTime[Date],tblTime[[#This Row],[Date]]) &gt; 20, "⚠ Over 20 hours!", "")</f>
        <v/>
      </c>
    </row>
    <row r="632" hidden="1">
      <c r="B632" s="14">
        <f>7+B532</f>
        <v/>
      </c>
      <c r="C632" s="15">
        <f>C612</f>
        <v/>
      </c>
      <c r="D632" s="13">
        <f>$G$2</f>
        <v/>
      </c>
      <c r="E632" s="13">
        <f>IFERROR(_xlfn.XLOOKUP(D632,tblEmployees[EmployeeName],tblEmployees[HomeDepartment],""),"")</f>
        <v/>
      </c>
      <c r="F632" s="17" t="n"/>
      <c r="G632" s="17" t="n"/>
      <c r="H632" s="13">
        <f>IFERROR(INDEX(tblTasks[SuggestedCategory],MATCH(tblTime[[#This Row],[TaskName]],tblTasks[TaskName],0)),"")</f>
        <v/>
      </c>
      <c r="I632" s="17" t="n"/>
      <c r="J632" s="13">
        <f>IF(tblTime[[#This Row],[CategoryOverwrite]]="",tblTime[[#This Row],[SuggCategory]],tblTime[[#This Row],[CategoryOverwrite]])</f>
        <v/>
      </c>
      <c r="K632" s="17" t="n"/>
      <c r="L632" s="17" t="n"/>
      <c r="M632" s="13">
        <f>IF(COUNTA(tblTime[[#This Row],[TaskName]:[Entity]],tblTime[[#This Row],[FinalCategory]:[Hours]])=4,"FILLED","OPEN")</f>
        <v/>
      </c>
      <c r="N632" s="13">
        <f>IF(SUMIFS(tblTime[Hours],tblTime[Date],tblTime[[#This Row],[Date]]) &gt; 20, "⚠ Over 20 hours!", "")</f>
        <v/>
      </c>
    </row>
    <row r="633" hidden="1">
      <c r="B633" s="14">
        <f>7+B533</f>
        <v/>
      </c>
      <c r="C633" s="15">
        <f>C613</f>
        <v/>
      </c>
      <c r="D633" s="13">
        <f>$G$2</f>
        <v/>
      </c>
      <c r="E633" s="13">
        <f>IFERROR(_xlfn.XLOOKUP(D633,tblEmployees[EmployeeName],tblEmployees[HomeDepartment],""),"")</f>
        <v/>
      </c>
      <c r="F633" s="17" t="n"/>
      <c r="G633" s="17" t="n"/>
      <c r="H633" s="13">
        <f>IFERROR(INDEX(tblTasks[SuggestedCategory],MATCH(tblTime[[#This Row],[TaskName]],tblTasks[TaskName],0)),"")</f>
        <v/>
      </c>
      <c r="I633" s="17" t="n"/>
      <c r="J633" s="13">
        <f>IF(tblTime[[#This Row],[CategoryOverwrite]]="",tblTime[[#This Row],[SuggCategory]],tblTime[[#This Row],[CategoryOverwrite]])</f>
        <v/>
      </c>
      <c r="K633" s="17" t="n"/>
      <c r="L633" s="17" t="n"/>
      <c r="M633" s="13">
        <f>IF(COUNTA(tblTime[[#This Row],[TaskName]:[Entity]],tblTime[[#This Row],[FinalCategory]:[Hours]])=4,"FILLED","OPEN")</f>
        <v/>
      </c>
      <c r="N633" s="13">
        <f>IF(SUMIFS(tblTime[Hours],tblTime[Date],tblTime[[#This Row],[Date]]) &gt; 20, "⚠ Over 20 hours!", "")</f>
        <v/>
      </c>
    </row>
    <row r="634" hidden="1">
      <c r="B634" s="14">
        <f>7+B534</f>
        <v/>
      </c>
      <c r="C634" s="15">
        <f>C614</f>
        <v/>
      </c>
      <c r="D634" s="13">
        <f>$G$2</f>
        <v/>
      </c>
      <c r="E634" s="13">
        <f>IFERROR(_xlfn.XLOOKUP(D634,tblEmployees[EmployeeName],tblEmployees[HomeDepartment],""),"")</f>
        <v/>
      </c>
      <c r="F634" s="17" t="n"/>
      <c r="G634" s="17" t="n"/>
      <c r="H634" s="13">
        <f>IFERROR(INDEX(tblTasks[SuggestedCategory],MATCH(tblTime[[#This Row],[TaskName]],tblTasks[TaskName],0)),"")</f>
        <v/>
      </c>
      <c r="I634" s="17" t="n"/>
      <c r="J634" s="13">
        <f>IF(tblTime[[#This Row],[CategoryOverwrite]]="",tblTime[[#This Row],[SuggCategory]],tblTime[[#This Row],[CategoryOverwrite]])</f>
        <v/>
      </c>
      <c r="K634" s="17" t="n"/>
      <c r="L634" s="17" t="n"/>
      <c r="M634" s="13">
        <f>IF(COUNTA(tblTime[[#This Row],[TaskName]:[Entity]],tblTime[[#This Row],[FinalCategory]:[Hours]])=4,"FILLED","OPEN")</f>
        <v/>
      </c>
      <c r="N634" s="13">
        <f>IF(SUMIFS(tblTime[Hours],tblTime[Date],tblTime[[#This Row],[Date]]) &gt; 20, "⚠ Over 20 hours!", "")</f>
        <v/>
      </c>
    </row>
    <row r="635" hidden="1">
      <c r="B635" s="14">
        <f>7+B535</f>
        <v/>
      </c>
      <c r="C635" s="15">
        <f>C615</f>
        <v/>
      </c>
      <c r="D635" s="13">
        <f>$G$2</f>
        <v/>
      </c>
      <c r="E635" s="13">
        <f>IFERROR(_xlfn.XLOOKUP(D635,tblEmployees[EmployeeName],tblEmployees[HomeDepartment],""),"")</f>
        <v/>
      </c>
      <c r="F635" s="17" t="n"/>
      <c r="G635" s="17" t="n"/>
      <c r="H635" s="13">
        <f>IFERROR(INDEX(tblTasks[SuggestedCategory],MATCH(tblTime[[#This Row],[TaskName]],tblTasks[TaskName],0)),"")</f>
        <v/>
      </c>
      <c r="I635" s="17" t="n"/>
      <c r="J635" s="13">
        <f>IF(tblTime[[#This Row],[CategoryOverwrite]]="",tblTime[[#This Row],[SuggCategory]],tblTime[[#This Row],[CategoryOverwrite]])</f>
        <v/>
      </c>
      <c r="K635" s="17" t="n"/>
      <c r="L635" s="17" t="n"/>
      <c r="M635" s="13">
        <f>IF(COUNTA(tblTime[[#This Row],[TaskName]:[Entity]],tblTime[[#This Row],[FinalCategory]:[Hours]])=4,"FILLED","OPEN")</f>
        <v/>
      </c>
      <c r="N635" s="13">
        <f>IF(SUMIFS(tblTime[Hours],tblTime[Date],tblTime[[#This Row],[Date]]) &gt; 20, "⚠ Over 20 hours!", "")</f>
        <v/>
      </c>
    </row>
    <row r="636" hidden="1">
      <c r="B636" s="14">
        <f>7+B536</f>
        <v/>
      </c>
      <c r="C636" s="15">
        <f>C616</f>
        <v/>
      </c>
      <c r="D636" s="13">
        <f>$G$2</f>
        <v/>
      </c>
      <c r="E636" s="13">
        <f>IFERROR(_xlfn.XLOOKUP(D636,tblEmployees[EmployeeName],tblEmployees[HomeDepartment],""),"")</f>
        <v/>
      </c>
      <c r="F636" s="17" t="n"/>
      <c r="G636" s="17" t="n"/>
      <c r="H636" s="13">
        <f>IFERROR(INDEX(tblTasks[SuggestedCategory],MATCH(tblTime[[#This Row],[TaskName]],tblTasks[TaskName],0)),"")</f>
        <v/>
      </c>
      <c r="I636" s="17" t="n"/>
      <c r="J636" s="13">
        <f>IF(tblTime[[#This Row],[CategoryOverwrite]]="",tblTime[[#This Row],[SuggCategory]],tblTime[[#This Row],[CategoryOverwrite]])</f>
        <v/>
      </c>
      <c r="K636" s="17" t="n"/>
      <c r="L636" s="17" t="n"/>
      <c r="M636" s="13">
        <f>IF(COUNTA(tblTime[[#This Row],[TaskName]:[Entity]],tblTime[[#This Row],[FinalCategory]:[Hours]])=4,"FILLED","OPEN")</f>
        <v/>
      </c>
      <c r="N636" s="13">
        <f>IF(SUMIFS(tblTime[Hours],tblTime[Date],tblTime[[#This Row],[Date]]) &gt; 20, "⚠ Over 20 hours!", "")</f>
        <v/>
      </c>
    </row>
    <row r="637" hidden="1">
      <c r="B637" s="14">
        <f>7+B537</f>
        <v/>
      </c>
      <c r="C637" s="15">
        <f>C617</f>
        <v/>
      </c>
      <c r="D637" s="13">
        <f>$G$2</f>
        <v/>
      </c>
      <c r="E637" s="13">
        <f>IFERROR(_xlfn.XLOOKUP(D637,tblEmployees[EmployeeName],tblEmployees[HomeDepartment],""),"")</f>
        <v/>
      </c>
      <c r="F637" s="17" t="n"/>
      <c r="G637" s="17" t="n"/>
      <c r="H637" s="13">
        <f>IFERROR(INDEX(tblTasks[SuggestedCategory],MATCH(tblTime[[#This Row],[TaskName]],tblTasks[TaskName],0)),"")</f>
        <v/>
      </c>
      <c r="I637" s="17" t="n"/>
      <c r="J637" s="13">
        <f>IF(tblTime[[#This Row],[CategoryOverwrite]]="",tblTime[[#This Row],[SuggCategory]],tblTime[[#This Row],[CategoryOverwrite]])</f>
        <v/>
      </c>
      <c r="K637" s="17" t="n"/>
      <c r="L637" s="17" t="n"/>
      <c r="M637" s="13">
        <f>IF(COUNTA(tblTime[[#This Row],[TaskName]:[Entity]],tblTime[[#This Row],[FinalCategory]:[Hours]])=4,"FILLED","OPEN")</f>
        <v/>
      </c>
      <c r="N637" s="13">
        <f>IF(SUMIFS(tblTime[Hours],tblTime[Date],tblTime[[#This Row],[Date]]) &gt; 20, "⚠ Over 20 hours!", "")</f>
        <v/>
      </c>
    </row>
    <row r="638" hidden="1">
      <c r="B638" s="14">
        <f>7+B538</f>
        <v/>
      </c>
      <c r="C638" s="15">
        <f>C618</f>
        <v/>
      </c>
      <c r="D638" s="13">
        <f>$G$2</f>
        <v/>
      </c>
      <c r="E638" s="13">
        <f>IFERROR(_xlfn.XLOOKUP(D638,tblEmployees[EmployeeName],tblEmployees[HomeDepartment],""),"")</f>
        <v/>
      </c>
      <c r="F638" s="17" t="n"/>
      <c r="G638" s="17" t="n"/>
      <c r="H638" s="13">
        <f>IFERROR(INDEX(tblTasks[SuggestedCategory],MATCH(tblTime[[#This Row],[TaskName]],tblTasks[TaskName],0)),"")</f>
        <v/>
      </c>
      <c r="I638" s="17" t="n"/>
      <c r="J638" s="13">
        <f>IF(tblTime[[#This Row],[CategoryOverwrite]]="",tblTime[[#This Row],[SuggCategory]],tblTime[[#This Row],[CategoryOverwrite]])</f>
        <v/>
      </c>
      <c r="K638" s="17" t="n"/>
      <c r="L638" s="17" t="n"/>
      <c r="M638" s="13">
        <f>IF(COUNTA(tblTime[[#This Row],[TaskName]:[Entity]],tblTime[[#This Row],[FinalCategory]:[Hours]])=4,"FILLED","OPEN")</f>
        <v/>
      </c>
      <c r="N638" s="13">
        <f>IF(SUMIFS(tblTime[Hours],tblTime[Date],tblTime[[#This Row],[Date]]) &gt; 20, "⚠ Over 20 hours!", "")</f>
        <v/>
      </c>
    </row>
    <row r="639" hidden="1">
      <c r="B639" s="14">
        <f>7+B539</f>
        <v/>
      </c>
      <c r="C639" s="15">
        <f>C619</f>
        <v/>
      </c>
      <c r="D639" s="13">
        <f>$G$2</f>
        <v/>
      </c>
      <c r="E639" s="13">
        <f>IFERROR(_xlfn.XLOOKUP(D639,tblEmployees[EmployeeName],tblEmployees[HomeDepartment],""),"")</f>
        <v/>
      </c>
      <c r="F639" s="17" t="n"/>
      <c r="G639" s="17" t="n"/>
      <c r="H639" s="13">
        <f>IFERROR(INDEX(tblTasks[SuggestedCategory],MATCH(tblTime[[#This Row],[TaskName]],tblTasks[TaskName],0)),"")</f>
        <v/>
      </c>
      <c r="I639" s="17" t="n"/>
      <c r="J639" s="13">
        <f>IF(tblTime[[#This Row],[CategoryOverwrite]]="",tblTime[[#This Row],[SuggCategory]],tblTime[[#This Row],[CategoryOverwrite]])</f>
        <v/>
      </c>
      <c r="K639" s="17" t="n"/>
      <c r="L639" s="17" t="n"/>
      <c r="M639" s="13">
        <f>IF(COUNTA(tblTime[[#This Row],[TaskName]:[Entity]],tblTime[[#This Row],[FinalCategory]:[Hours]])=4,"FILLED","OPEN")</f>
        <v/>
      </c>
      <c r="N639" s="13">
        <f>IF(SUMIFS(tblTime[Hours],tblTime[Date],tblTime[[#This Row],[Date]]) &gt; 20, "⚠ Over 20 hours!", "")</f>
        <v/>
      </c>
    </row>
    <row r="640" hidden="1">
      <c r="B640" s="14">
        <f>7+B540</f>
        <v/>
      </c>
      <c r="C640" s="15">
        <f>C620</f>
        <v/>
      </c>
      <c r="D640" s="13">
        <f>$G$2</f>
        <v/>
      </c>
      <c r="E640" s="13">
        <f>IFERROR(_xlfn.XLOOKUP(D640,tblEmployees[EmployeeName],tblEmployees[HomeDepartment],""),"")</f>
        <v/>
      </c>
      <c r="F640" s="17" t="n"/>
      <c r="G640" s="17" t="n"/>
      <c r="H640" s="13">
        <f>IFERROR(INDEX(tblTasks[SuggestedCategory],MATCH(tblTime[[#This Row],[TaskName]],tblTasks[TaskName],0)),"")</f>
        <v/>
      </c>
      <c r="I640" s="17" t="n"/>
      <c r="J640" s="13">
        <f>IF(tblTime[[#This Row],[CategoryOverwrite]]="",tblTime[[#This Row],[SuggCategory]],tblTime[[#This Row],[CategoryOverwrite]])</f>
        <v/>
      </c>
      <c r="K640" s="17" t="n"/>
      <c r="L640" s="17" t="n"/>
      <c r="M640" s="13">
        <f>IF(COUNTA(tblTime[[#This Row],[TaskName]:[Entity]],tblTime[[#This Row],[FinalCategory]:[Hours]])=4,"FILLED","OPEN")</f>
        <v/>
      </c>
      <c r="N640" s="13">
        <f>IF(SUMIFS(tblTime[Hours],tblTime[Date],tblTime[[#This Row],[Date]]) &gt; 20, "⚠ Over 20 hours!", "")</f>
        <v/>
      </c>
    </row>
    <row r="641" hidden="1">
      <c r="B641" s="14">
        <f>7+B541</f>
        <v/>
      </c>
      <c r="C641" s="15">
        <f>C621</f>
        <v/>
      </c>
      <c r="D641" s="13">
        <f>$G$2</f>
        <v/>
      </c>
      <c r="E641" s="13">
        <f>IFERROR(_xlfn.XLOOKUP(D641,tblEmployees[EmployeeName],tblEmployees[HomeDepartment],""),"")</f>
        <v/>
      </c>
      <c r="F641" s="17" t="n"/>
      <c r="G641" s="17" t="n"/>
      <c r="H641" s="13">
        <f>IFERROR(INDEX(tblTasks[SuggestedCategory],MATCH(tblTime[[#This Row],[TaskName]],tblTasks[TaskName],0)),"")</f>
        <v/>
      </c>
      <c r="I641" s="17" t="n"/>
      <c r="J641" s="13">
        <f>IF(tblTime[[#This Row],[CategoryOverwrite]]="",tblTime[[#This Row],[SuggCategory]],tblTime[[#This Row],[CategoryOverwrite]])</f>
        <v/>
      </c>
      <c r="K641" s="17" t="n"/>
      <c r="L641" s="17" t="n"/>
      <c r="M641" s="13">
        <f>IF(COUNTA(tblTime[[#This Row],[TaskName]:[Entity]],tblTime[[#This Row],[FinalCategory]:[Hours]])=4,"FILLED","OPEN")</f>
        <v/>
      </c>
      <c r="N641" s="13">
        <f>IF(SUMIFS(tblTime[Hours],tblTime[Date],tblTime[[#This Row],[Date]]) &gt; 20, "⚠ Over 20 hours!", "")</f>
        <v/>
      </c>
    </row>
    <row r="642" hidden="1">
      <c r="B642" s="14">
        <f>7+B542</f>
        <v/>
      </c>
      <c r="C642" s="15">
        <f>C622</f>
        <v/>
      </c>
      <c r="D642" s="13">
        <f>$G$2</f>
        <v/>
      </c>
      <c r="E642" s="13">
        <f>IFERROR(_xlfn.XLOOKUP(D642,tblEmployees[EmployeeName],tblEmployees[HomeDepartment],""),"")</f>
        <v/>
      </c>
      <c r="F642" s="17" t="n"/>
      <c r="G642" s="17" t="n"/>
      <c r="H642" s="13">
        <f>IFERROR(INDEX(tblTasks[SuggestedCategory],MATCH(tblTime[[#This Row],[TaskName]],tblTasks[TaskName],0)),"")</f>
        <v/>
      </c>
      <c r="I642" s="17" t="n"/>
      <c r="J642" s="13">
        <f>IF(tblTime[[#This Row],[CategoryOverwrite]]="",tblTime[[#This Row],[SuggCategory]],tblTime[[#This Row],[CategoryOverwrite]])</f>
        <v/>
      </c>
      <c r="K642" s="17" t="n"/>
      <c r="L642" s="17" t="n"/>
      <c r="M642" s="13">
        <f>IF(COUNTA(tblTime[[#This Row],[TaskName]:[Entity]],tblTime[[#This Row],[FinalCategory]:[Hours]])=4,"FILLED","OPEN")</f>
        <v/>
      </c>
      <c r="N642" s="13">
        <f>IF(SUMIFS(tblTime[Hours],tblTime[Date],tblTime[[#This Row],[Date]]) &gt; 20, "⚠ Over 20 hours!", "")</f>
        <v/>
      </c>
    </row>
    <row r="643" hidden="1">
      <c r="B643" s="14">
        <f>7+B543</f>
        <v/>
      </c>
      <c r="C643" s="15">
        <f>C623</f>
        <v/>
      </c>
      <c r="D643" s="13">
        <f>$G$2</f>
        <v/>
      </c>
      <c r="E643" s="13">
        <f>IFERROR(_xlfn.XLOOKUP(D643,tblEmployees[EmployeeName],tblEmployees[HomeDepartment],""),"")</f>
        <v/>
      </c>
      <c r="F643" s="17" t="n"/>
      <c r="G643" s="17" t="n"/>
      <c r="H643" s="13">
        <f>IFERROR(INDEX(tblTasks[SuggestedCategory],MATCH(tblTime[[#This Row],[TaskName]],tblTasks[TaskName],0)),"")</f>
        <v/>
      </c>
      <c r="I643" s="17" t="n"/>
      <c r="J643" s="13">
        <f>IF(tblTime[[#This Row],[CategoryOverwrite]]="",tblTime[[#This Row],[SuggCategory]],tblTime[[#This Row],[CategoryOverwrite]])</f>
        <v/>
      </c>
      <c r="K643" s="17" t="n"/>
      <c r="L643" s="17" t="n"/>
      <c r="M643" s="13">
        <f>IF(COUNTA(tblTime[[#This Row],[TaskName]:[Entity]],tblTime[[#This Row],[FinalCategory]:[Hours]])=4,"FILLED","OPEN")</f>
        <v/>
      </c>
      <c r="N643" s="13">
        <f>IF(SUMIFS(tblTime[Hours],tblTime[Date],tblTime[[#This Row],[Date]]) &gt; 20, "⚠ Over 20 hours!", "")</f>
        <v/>
      </c>
    </row>
    <row r="644" hidden="1">
      <c r="B644" s="14">
        <f>7+B544</f>
        <v/>
      </c>
      <c r="C644" s="15">
        <f>C624</f>
        <v/>
      </c>
      <c r="D644" s="13">
        <f>$G$2</f>
        <v/>
      </c>
      <c r="E644" s="13">
        <f>IFERROR(_xlfn.XLOOKUP(D644,tblEmployees[EmployeeName],tblEmployees[HomeDepartment],""),"")</f>
        <v/>
      </c>
      <c r="F644" s="17" t="n"/>
      <c r="G644" s="17" t="n"/>
      <c r="H644" s="13">
        <f>IFERROR(INDEX(tblTasks[SuggestedCategory],MATCH(tblTime[[#This Row],[TaskName]],tblTasks[TaskName],0)),"")</f>
        <v/>
      </c>
      <c r="I644" s="17" t="n"/>
      <c r="J644" s="13">
        <f>IF(tblTime[[#This Row],[CategoryOverwrite]]="",tblTime[[#This Row],[SuggCategory]],tblTime[[#This Row],[CategoryOverwrite]])</f>
        <v/>
      </c>
      <c r="K644" s="17" t="n"/>
      <c r="L644" s="17" t="n"/>
      <c r="M644" s="13">
        <f>IF(COUNTA(tblTime[[#This Row],[TaskName]:[Entity]],tblTime[[#This Row],[FinalCategory]:[Hours]])=4,"FILLED","OPEN")</f>
        <v/>
      </c>
      <c r="N644" s="13">
        <f>IF(SUMIFS(tblTime[Hours],tblTime[Date],tblTime[[#This Row],[Date]]) &gt; 20, "⚠ Over 20 hours!", "")</f>
        <v/>
      </c>
    </row>
    <row r="645" hidden="1">
      <c r="B645" s="14">
        <f>7+B545</f>
        <v/>
      </c>
      <c r="C645" s="15">
        <f>C625</f>
        <v/>
      </c>
      <c r="D645" s="13">
        <f>$G$2</f>
        <v/>
      </c>
      <c r="E645" s="13">
        <f>IFERROR(_xlfn.XLOOKUP(D645,tblEmployees[EmployeeName],tblEmployees[HomeDepartment],""),"")</f>
        <v/>
      </c>
      <c r="F645" s="17" t="n"/>
      <c r="G645" s="17" t="n"/>
      <c r="H645" s="13">
        <f>IFERROR(INDEX(tblTasks[SuggestedCategory],MATCH(tblTime[[#This Row],[TaskName]],tblTasks[TaskName],0)),"")</f>
        <v/>
      </c>
      <c r="I645" s="17" t="n"/>
      <c r="J645" s="13">
        <f>IF(tblTime[[#This Row],[CategoryOverwrite]]="",tblTime[[#This Row],[SuggCategory]],tblTime[[#This Row],[CategoryOverwrite]])</f>
        <v/>
      </c>
      <c r="K645" s="17" t="n"/>
      <c r="L645" s="17" t="n"/>
      <c r="M645" s="13">
        <f>IF(COUNTA(tblTime[[#This Row],[TaskName]:[Entity]],tblTime[[#This Row],[FinalCategory]:[Hours]])=4,"FILLED","OPEN")</f>
        <v/>
      </c>
      <c r="N645" s="13">
        <f>IF(SUMIFS(tblTime[Hours],tblTime[Date],tblTime[[#This Row],[Date]]) &gt; 20, "⚠ Over 20 hours!", "")</f>
        <v/>
      </c>
    </row>
    <row r="646" hidden="1">
      <c r="B646" s="14">
        <f>7+B546</f>
        <v/>
      </c>
      <c r="C646" s="15">
        <f>C626</f>
        <v/>
      </c>
      <c r="D646" s="13">
        <f>$G$2</f>
        <v/>
      </c>
      <c r="E646" s="13">
        <f>IFERROR(_xlfn.XLOOKUP(D646,tblEmployees[EmployeeName],tblEmployees[HomeDepartment],""),"")</f>
        <v/>
      </c>
      <c r="F646" s="17" t="n"/>
      <c r="G646" s="17" t="n"/>
      <c r="H646" s="13">
        <f>IFERROR(INDEX(tblTasks[SuggestedCategory],MATCH(tblTime[[#This Row],[TaskName]],tblTasks[TaskName],0)),"")</f>
        <v/>
      </c>
      <c r="I646" s="17" t="n"/>
      <c r="J646" s="13">
        <f>IF(tblTime[[#This Row],[CategoryOverwrite]]="",tblTime[[#This Row],[SuggCategory]],tblTime[[#This Row],[CategoryOverwrite]])</f>
        <v/>
      </c>
      <c r="K646" s="17" t="n"/>
      <c r="L646" s="17" t="n"/>
      <c r="M646" s="13">
        <f>IF(COUNTA(tblTime[[#This Row],[TaskName]:[Entity]],tblTime[[#This Row],[FinalCategory]:[Hours]])=4,"FILLED","OPEN")</f>
        <v/>
      </c>
      <c r="N646" s="13">
        <f>IF(SUMIFS(tblTime[Hours],tblTime[Date],tblTime[[#This Row],[Date]]) &gt; 20, "⚠ Over 20 hours!", "")</f>
        <v/>
      </c>
    </row>
    <row r="647" hidden="1">
      <c r="B647" s="14">
        <f>7+B547</f>
        <v/>
      </c>
      <c r="C647" s="15">
        <f>C627</f>
        <v/>
      </c>
      <c r="D647" s="13">
        <f>$G$2</f>
        <v/>
      </c>
      <c r="E647" s="13">
        <f>IFERROR(_xlfn.XLOOKUP(D647,tblEmployees[EmployeeName],tblEmployees[HomeDepartment],""),"")</f>
        <v/>
      </c>
      <c r="F647" s="17" t="n"/>
      <c r="G647" s="17" t="n"/>
      <c r="H647" s="13">
        <f>IFERROR(INDEX(tblTasks[SuggestedCategory],MATCH(tblTime[[#This Row],[TaskName]],tblTasks[TaskName],0)),"")</f>
        <v/>
      </c>
      <c r="I647" s="17" t="n"/>
      <c r="J647" s="13">
        <f>IF(tblTime[[#This Row],[CategoryOverwrite]]="",tblTime[[#This Row],[SuggCategory]],tblTime[[#This Row],[CategoryOverwrite]])</f>
        <v/>
      </c>
      <c r="K647" s="17" t="n"/>
      <c r="L647" s="17" t="n"/>
      <c r="M647" s="13">
        <f>IF(COUNTA(tblTime[[#This Row],[TaskName]:[Entity]],tblTime[[#This Row],[FinalCategory]:[Hours]])=4,"FILLED","OPEN")</f>
        <v/>
      </c>
      <c r="N647" s="13">
        <f>IF(SUMIFS(tblTime[Hours],tblTime[Date],tblTime[[#This Row],[Date]]) &gt; 20, "⚠ Over 20 hours!", "")</f>
        <v/>
      </c>
    </row>
    <row r="648" hidden="1">
      <c r="B648" s="14">
        <f>7+B548</f>
        <v/>
      </c>
      <c r="C648" s="15">
        <f>C628</f>
        <v/>
      </c>
      <c r="D648" s="13">
        <f>$G$2</f>
        <v/>
      </c>
      <c r="E648" s="13">
        <f>IFERROR(_xlfn.XLOOKUP(D648,tblEmployees[EmployeeName],tblEmployees[HomeDepartment],""),"")</f>
        <v/>
      </c>
      <c r="F648" s="17" t="n"/>
      <c r="G648" s="17" t="n"/>
      <c r="H648" s="13">
        <f>IFERROR(INDEX(tblTasks[SuggestedCategory],MATCH(tblTime[[#This Row],[TaskName]],tblTasks[TaskName],0)),"")</f>
        <v/>
      </c>
      <c r="I648" s="17" t="n"/>
      <c r="J648" s="13">
        <f>IF(tblTime[[#This Row],[CategoryOverwrite]]="",tblTime[[#This Row],[SuggCategory]],tblTime[[#This Row],[CategoryOverwrite]])</f>
        <v/>
      </c>
      <c r="K648" s="17" t="n"/>
      <c r="L648" s="17" t="n"/>
      <c r="M648" s="13">
        <f>IF(COUNTA(tblTime[[#This Row],[TaskName]:[Entity]],tblTime[[#This Row],[FinalCategory]:[Hours]])=4,"FILLED","OPEN")</f>
        <v/>
      </c>
      <c r="N648" s="13">
        <f>IF(SUMIFS(tblTime[Hours],tblTime[Date],tblTime[[#This Row],[Date]]) &gt; 20, "⚠ Over 20 hours!", "")</f>
        <v/>
      </c>
    </row>
    <row r="649" hidden="1">
      <c r="B649" s="14">
        <f>7+B549</f>
        <v/>
      </c>
      <c r="C649" s="15">
        <f>C629</f>
        <v/>
      </c>
      <c r="D649" s="13">
        <f>$G$2</f>
        <v/>
      </c>
      <c r="E649" s="13">
        <f>IFERROR(_xlfn.XLOOKUP(D649,tblEmployees[EmployeeName],tblEmployees[HomeDepartment],""),"")</f>
        <v/>
      </c>
      <c r="F649" s="17" t="n"/>
      <c r="G649" s="17" t="n"/>
      <c r="H649" s="13">
        <f>IFERROR(INDEX(tblTasks[SuggestedCategory],MATCH(tblTime[[#This Row],[TaskName]],tblTasks[TaskName],0)),"")</f>
        <v/>
      </c>
      <c r="I649" s="17" t="n"/>
      <c r="J649" s="13">
        <f>IF(tblTime[[#This Row],[CategoryOverwrite]]="",tblTime[[#This Row],[SuggCategory]],tblTime[[#This Row],[CategoryOverwrite]])</f>
        <v/>
      </c>
      <c r="K649" s="17" t="n"/>
      <c r="L649" s="17" t="n"/>
      <c r="M649" s="13">
        <f>IF(COUNTA(tblTime[[#This Row],[TaskName]:[Entity]],tblTime[[#This Row],[FinalCategory]:[Hours]])=4,"FILLED","OPEN")</f>
        <v/>
      </c>
      <c r="N649" s="13">
        <f>IF(SUMIFS(tblTime[Hours],tblTime[Date],tblTime[[#This Row],[Date]]) &gt; 20, "⚠ Over 20 hours!", "")</f>
        <v/>
      </c>
    </row>
    <row r="650" hidden="1">
      <c r="B650" s="14">
        <f>7+B550</f>
        <v/>
      </c>
      <c r="C650" s="15">
        <f>C630</f>
        <v/>
      </c>
      <c r="D650" s="13">
        <f>$G$2</f>
        <v/>
      </c>
      <c r="E650" s="13">
        <f>IFERROR(_xlfn.XLOOKUP(D650,tblEmployees[EmployeeName],tblEmployees[HomeDepartment],""),"")</f>
        <v/>
      </c>
      <c r="F650" s="17" t="n"/>
      <c r="G650" s="17" t="n"/>
      <c r="H650" s="13">
        <f>IFERROR(INDEX(tblTasks[SuggestedCategory],MATCH(tblTime[[#This Row],[TaskName]],tblTasks[TaskName],0)),"")</f>
        <v/>
      </c>
      <c r="I650" s="17" t="n"/>
      <c r="J650" s="13">
        <f>IF(tblTime[[#This Row],[CategoryOverwrite]]="",tblTime[[#This Row],[SuggCategory]],tblTime[[#This Row],[CategoryOverwrite]])</f>
        <v/>
      </c>
      <c r="K650" s="17" t="n"/>
      <c r="L650" s="17" t="n"/>
      <c r="M650" s="13">
        <f>IF(COUNTA(tblTime[[#This Row],[TaskName]:[Entity]],tblTime[[#This Row],[FinalCategory]:[Hours]])=4,"FILLED","OPEN")</f>
        <v/>
      </c>
      <c r="N650" s="13">
        <f>IF(SUMIFS(tblTime[Hours],tblTime[Date],tblTime[[#This Row],[Date]]) &gt; 20, "⚠ Over 20 hours!", "")</f>
        <v/>
      </c>
    </row>
    <row r="651" hidden="1">
      <c r="B651" s="14">
        <f>7+B551</f>
        <v/>
      </c>
      <c r="C651" s="15">
        <f>C631</f>
        <v/>
      </c>
      <c r="D651" s="13">
        <f>$G$2</f>
        <v/>
      </c>
      <c r="E651" s="13">
        <f>IFERROR(_xlfn.XLOOKUP(D651,tblEmployees[EmployeeName],tblEmployees[HomeDepartment],""),"")</f>
        <v/>
      </c>
      <c r="F651" s="17" t="n"/>
      <c r="G651" s="17" t="n"/>
      <c r="H651" s="13">
        <f>IFERROR(INDEX(tblTasks[SuggestedCategory],MATCH(tblTime[[#This Row],[TaskName]],tblTasks[TaskName],0)),"")</f>
        <v/>
      </c>
      <c r="I651" s="17" t="n"/>
      <c r="J651" s="13">
        <f>IF(tblTime[[#This Row],[CategoryOverwrite]]="",tblTime[[#This Row],[SuggCategory]],tblTime[[#This Row],[CategoryOverwrite]])</f>
        <v/>
      </c>
      <c r="K651" s="17" t="n"/>
      <c r="L651" s="17" t="n"/>
      <c r="M651" s="13">
        <f>IF(COUNTA(tblTime[[#This Row],[TaskName]:[Entity]],tblTime[[#This Row],[FinalCategory]:[Hours]])=4,"FILLED","OPEN")</f>
        <v/>
      </c>
      <c r="N651" s="13">
        <f>IF(SUMIFS(tblTime[Hours],tblTime[Date],tblTime[[#This Row],[Date]]) &gt; 20, "⚠ Over 20 hours!", "")</f>
        <v/>
      </c>
    </row>
    <row r="652" hidden="1">
      <c r="B652" s="14">
        <f>7+B552</f>
        <v/>
      </c>
      <c r="C652" s="15">
        <f>C632</f>
        <v/>
      </c>
      <c r="D652" s="13">
        <f>$G$2</f>
        <v/>
      </c>
      <c r="E652" s="13">
        <f>IFERROR(_xlfn.XLOOKUP(D652,tblEmployees[EmployeeName],tblEmployees[HomeDepartment],""),"")</f>
        <v/>
      </c>
      <c r="F652" s="17" t="n"/>
      <c r="G652" s="17" t="n"/>
      <c r="H652" s="13">
        <f>IFERROR(INDEX(tblTasks[SuggestedCategory],MATCH(tblTime[[#This Row],[TaskName]],tblTasks[TaskName],0)),"")</f>
        <v/>
      </c>
      <c r="I652" s="17" t="n"/>
      <c r="J652" s="13">
        <f>IF(tblTime[[#This Row],[CategoryOverwrite]]="",tblTime[[#This Row],[SuggCategory]],tblTime[[#This Row],[CategoryOverwrite]])</f>
        <v/>
      </c>
      <c r="K652" s="17" t="n"/>
      <c r="L652" s="17" t="n"/>
      <c r="M652" s="13">
        <f>IF(COUNTA(tblTime[[#This Row],[TaskName]:[Entity]],tblTime[[#This Row],[FinalCategory]:[Hours]])=4,"FILLED","OPEN")</f>
        <v/>
      </c>
      <c r="N652" s="13">
        <f>IF(SUMIFS(tblTime[Hours],tblTime[Date],tblTime[[#This Row],[Date]]) &gt; 20, "⚠ Over 20 hours!", "")</f>
        <v/>
      </c>
    </row>
    <row r="653" hidden="1">
      <c r="B653" s="14">
        <f>7+B553</f>
        <v/>
      </c>
      <c r="C653" s="15">
        <f>C633</f>
        <v/>
      </c>
      <c r="D653" s="13">
        <f>$G$2</f>
        <v/>
      </c>
      <c r="E653" s="13">
        <f>IFERROR(_xlfn.XLOOKUP(D653,tblEmployees[EmployeeName],tblEmployees[HomeDepartment],""),"")</f>
        <v/>
      </c>
      <c r="F653" s="17" t="n"/>
      <c r="G653" s="17" t="n"/>
      <c r="H653" s="13">
        <f>IFERROR(INDEX(tblTasks[SuggestedCategory],MATCH(tblTime[[#This Row],[TaskName]],tblTasks[TaskName],0)),"")</f>
        <v/>
      </c>
      <c r="I653" s="17" t="n"/>
      <c r="J653" s="13">
        <f>IF(tblTime[[#This Row],[CategoryOverwrite]]="",tblTime[[#This Row],[SuggCategory]],tblTime[[#This Row],[CategoryOverwrite]])</f>
        <v/>
      </c>
      <c r="K653" s="17" t="n"/>
      <c r="L653" s="17" t="n"/>
      <c r="M653" s="13">
        <f>IF(COUNTA(tblTime[[#This Row],[TaskName]:[Entity]],tblTime[[#This Row],[FinalCategory]:[Hours]])=4,"FILLED","OPEN")</f>
        <v/>
      </c>
      <c r="N653" s="13">
        <f>IF(SUMIFS(tblTime[Hours],tblTime[Date],tblTime[[#This Row],[Date]]) &gt; 20, "⚠ Over 20 hours!", "")</f>
        <v/>
      </c>
    </row>
    <row r="654" hidden="1">
      <c r="B654" s="14">
        <f>7+B554</f>
        <v/>
      </c>
      <c r="C654" s="15">
        <f>C634</f>
        <v/>
      </c>
      <c r="D654" s="13">
        <f>$G$2</f>
        <v/>
      </c>
      <c r="E654" s="13">
        <f>IFERROR(_xlfn.XLOOKUP(D654,tblEmployees[EmployeeName],tblEmployees[HomeDepartment],""),"")</f>
        <v/>
      </c>
      <c r="F654" s="17" t="n"/>
      <c r="G654" s="17" t="n"/>
      <c r="H654" s="13">
        <f>IFERROR(INDEX(tblTasks[SuggestedCategory],MATCH(tblTime[[#This Row],[TaskName]],tblTasks[TaskName],0)),"")</f>
        <v/>
      </c>
      <c r="I654" s="17" t="n"/>
      <c r="J654" s="13">
        <f>IF(tblTime[[#This Row],[CategoryOverwrite]]="",tblTime[[#This Row],[SuggCategory]],tblTime[[#This Row],[CategoryOverwrite]])</f>
        <v/>
      </c>
      <c r="K654" s="17" t="n"/>
      <c r="L654" s="17" t="n"/>
      <c r="M654" s="13">
        <f>IF(COUNTA(tblTime[[#This Row],[TaskName]:[Entity]],tblTime[[#This Row],[FinalCategory]:[Hours]])=4,"FILLED","OPEN")</f>
        <v/>
      </c>
      <c r="N654" s="13">
        <f>IF(SUMIFS(tblTime[Hours],tblTime[Date],tblTime[[#This Row],[Date]]) &gt; 20, "⚠ Over 20 hours!", "")</f>
        <v/>
      </c>
    </row>
    <row r="655" hidden="1">
      <c r="B655" s="14">
        <f>7+B555</f>
        <v/>
      </c>
      <c r="C655" s="15">
        <f>C635</f>
        <v/>
      </c>
      <c r="D655" s="13">
        <f>$G$2</f>
        <v/>
      </c>
      <c r="E655" s="13">
        <f>IFERROR(_xlfn.XLOOKUP(D655,tblEmployees[EmployeeName],tblEmployees[HomeDepartment],""),"")</f>
        <v/>
      </c>
      <c r="F655" s="17" t="n"/>
      <c r="G655" s="17" t="n"/>
      <c r="H655" s="13">
        <f>IFERROR(INDEX(tblTasks[SuggestedCategory],MATCH(tblTime[[#This Row],[TaskName]],tblTasks[TaskName],0)),"")</f>
        <v/>
      </c>
      <c r="I655" s="17" t="n"/>
      <c r="J655" s="13">
        <f>IF(tblTime[[#This Row],[CategoryOverwrite]]="",tblTime[[#This Row],[SuggCategory]],tblTime[[#This Row],[CategoryOverwrite]])</f>
        <v/>
      </c>
      <c r="K655" s="17" t="n"/>
      <c r="L655" s="17" t="n"/>
      <c r="M655" s="13">
        <f>IF(COUNTA(tblTime[[#This Row],[TaskName]:[Entity]],tblTime[[#This Row],[FinalCategory]:[Hours]])=4,"FILLED","OPEN")</f>
        <v/>
      </c>
      <c r="N655" s="13">
        <f>IF(SUMIFS(tblTime[Hours],tblTime[Date],tblTime[[#This Row],[Date]]) &gt; 20, "⚠ Over 20 hours!", "")</f>
        <v/>
      </c>
    </row>
    <row r="656" hidden="1">
      <c r="B656" s="14">
        <f>7+B556</f>
        <v/>
      </c>
      <c r="C656" s="15">
        <f>C636</f>
        <v/>
      </c>
      <c r="D656" s="13">
        <f>$G$2</f>
        <v/>
      </c>
      <c r="E656" s="13">
        <f>IFERROR(_xlfn.XLOOKUP(D656,tblEmployees[EmployeeName],tblEmployees[HomeDepartment],""),"")</f>
        <v/>
      </c>
      <c r="F656" s="17" t="n"/>
      <c r="G656" s="17" t="n"/>
      <c r="H656" s="13">
        <f>IFERROR(INDEX(tblTasks[SuggestedCategory],MATCH(tblTime[[#This Row],[TaskName]],tblTasks[TaskName],0)),"")</f>
        <v/>
      </c>
      <c r="I656" s="17" t="n"/>
      <c r="J656" s="13">
        <f>IF(tblTime[[#This Row],[CategoryOverwrite]]="",tblTime[[#This Row],[SuggCategory]],tblTime[[#This Row],[CategoryOverwrite]])</f>
        <v/>
      </c>
      <c r="K656" s="17" t="n"/>
      <c r="L656" s="17" t="n"/>
      <c r="M656" s="13">
        <f>IF(COUNTA(tblTime[[#This Row],[TaskName]:[Entity]],tblTime[[#This Row],[FinalCategory]:[Hours]])=4,"FILLED","OPEN")</f>
        <v/>
      </c>
      <c r="N656" s="13">
        <f>IF(SUMIFS(tblTime[Hours],tblTime[Date],tblTime[[#This Row],[Date]]) &gt; 20, "⚠ Over 20 hours!", "")</f>
        <v/>
      </c>
    </row>
    <row r="657" hidden="1">
      <c r="B657" s="14">
        <f>7+B557</f>
        <v/>
      </c>
      <c r="C657" s="15">
        <f>C637</f>
        <v/>
      </c>
      <c r="D657" s="13">
        <f>$G$2</f>
        <v/>
      </c>
      <c r="E657" s="13">
        <f>IFERROR(_xlfn.XLOOKUP(D657,tblEmployees[EmployeeName],tblEmployees[HomeDepartment],""),"")</f>
        <v/>
      </c>
      <c r="F657" s="17" t="n"/>
      <c r="G657" s="17" t="n"/>
      <c r="H657" s="13">
        <f>IFERROR(INDEX(tblTasks[SuggestedCategory],MATCH(tblTime[[#This Row],[TaskName]],tblTasks[TaskName],0)),"")</f>
        <v/>
      </c>
      <c r="I657" s="17" t="n"/>
      <c r="J657" s="13">
        <f>IF(tblTime[[#This Row],[CategoryOverwrite]]="",tblTime[[#This Row],[SuggCategory]],tblTime[[#This Row],[CategoryOverwrite]])</f>
        <v/>
      </c>
      <c r="K657" s="17" t="n"/>
      <c r="L657" s="17" t="n"/>
      <c r="M657" s="13">
        <f>IF(COUNTA(tblTime[[#This Row],[TaskName]:[Entity]],tblTime[[#This Row],[FinalCategory]:[Hours]])=4,"FILLED","OPEN")</f>
        <v/>
      </c>
      <c r="N657" s="13">
        <f>IF(SUMIFS(tblTime[Hours],tblTime[Date],tblTime[[#This Row],[Date]]) &gt; 20, "⚠ Over 20 hours!", "")</f>
        <v/>
      </c>
    </row>
    <row r="658" hidden="1">
      <c r="B658" s="14">
        <f>7+B558</f>
        <v/>
      </c>
      <c r="C658" s="15">
        <f>C638</f>
        <v/>
      </c>
      <c r="D658" s="13">
        <f>$G$2</f>
        <v/>
      </c>
      <c r="E658" s="13">
        <f>IFERROR(_xlfn.XLOOKUP(D658,tblEmployees[EmployeeName],tblEmployees[HomeDepartment],""),"")</f>
        <v/>
      </c>
      <c r="F658" s="17" t="n"/>
      <c r="G658" s="17" t="n"/>
      <c r="H658" s="13">
        <f>IFERROR(INDEX(tblTasks[SuggestedCategory],MATCH(tblTime[[#This Row],[TaskName]],tblTasks[TaskName],0)),"")</f>
        <v/>
      </c>
      <c r="I658" s="17" t="n"/>
      <c r="J658" s="13">
        <f>IF(tblTime[[#This Row],[CategoryOverwrite]]="",tblTime[[#This Row],[SuggCategory]],tblTime[[#This Row],[CategoryOverwrite]])</f>
        <v/>
      </c>
      <c r="K658" s="17" t="n"/>
      <c r="L658" s="17" t="n"/>
      <c r="M658" s="13">
        <f>IF(COUNTA(tblTime[[#This Row],[TaskName]:[Entity]],tblTime[[#This Row],[FinalCategory]:[Hours]])=4,"FILLED","OPEN")</f>
        <v/>
      </c>
      <c r="N658" s="13">
        <f>IF(SUMIFS(tblTime[Hours],tblTime[Date],tblTime[[#This Row],[Date]]) &gt; 20, "⚠ Over 20 hours!", "")</f>
        <v/>
      </c>
    </row>
    <row r="659" hidden="1">
      <c r="B659" s="14">
        <f>7+B559</f>
        <v/>
      </c>
      <c r="C659" s="15">
        <f>C639</f>
        <v/>
      </c>
      <c r="D659" s="13">
        <f>$G$2</f>
        <v/>
      </c>
      <c r="E659" s="13">
        <f>IFERROR(_xlfn.XLOOKUP(D659,tblEmployees[EmployeeName],tblEmployees[HomeDepartment],""),"")</f>
        <v/>
      </c>
      <c r="F659" s="17" t="n"/>
      <c r="G659" s="17" t="n"/>
      <c r="H659" s="13">
        <f>IFERROR(INDEX(tblTasks[SuggestedCategory],MATCH(tblTime[[#This Row],[TaskName]],tblTasks[TaskName],0)),"")</f>
        <v/>
      </c>
      <c r="I659" s="17" t="n"/>
      <c r="J659" s="13">
        <f>IF(tblTime[[#This Row],[CategoryOverwrite]]="",tblTime[[#This Row],[SuggCategory]],tblTime[[#This Row],[CategoryOverwrite]])</f>
        <v/>
      </c>
      <c r="K659" s="17" t="n"/>
      <c r="L659" s="17" t="n"/>
      <c r="M659" s="13">
        <f>IF(COUNTA(tblTime[[#This Row],[TaskName]:[Entity]],tblTime[[#This Row],[FinalCategory]:[Hours]])=4,"FILLED","OPEN")</f>
        <v/>
      </c>
      <c r="N659" s="13">
        <f>IF(SUMIFS(tblTime[Hours],tblTime[Date],tblTime[[#This Row],[Date]]) &gt; 20, "⚠ Over 20 hours!", "")</f>
        <v/>
      </c>
    </row>
    <row r="660" hidden="1">
      <c r="B660" s="14">
        <f>7+B560</f>
        <v/>
      </c>
      <c r="C660" s="15">
        <f>C640</f>
        <v/>
      </c>
      <c r="D660" s="13">
        <f>$G$2</f>
        <v/>
      </c>
      <c r="E660" s="13">
        <f>IFERROR(_xlfn.XLOOKUP(D660,tblEmployees[EmployeeName],tblEmployees[HomeDepartment],""),"")</f>
        <v/>
      </c>
      <c r="F660" s="17" t="n"/>
      <c r="G660" s="17" t="n"/>
      <c r="H660" s="13">
        <f>IFERROR(INDEX(tblTasks[SuggestedCategory],MATCH(tblTime[[#This Row],[TaskName]],tblTasks[TaskName],0)),"")</f>
        <v/>
      </c>
      <c r="I660" s="17" t="n"/>
      <c r="J660" s="13">
        <f>IF(tblTime[[#This Row],[CategoryOverwrite]]="",tblTime[[#This Row],[SuggCategory]],tblTime[[#This Row],[CategoryOverwrite]])</f>
        <v/>
      </c>
      <c r="K660" s="17" t="n"/>
      <c r="L660" s="17" t="n"/>
      <c r="M660" s="13">
        <f>IF(COUNTA(tblTime[[#This Row],[TaskName]:[Entity]],tblTime[[#This Row],[FinalCategory]:[Hours]])=4,"FILLED","OPEN")</f>
        <v/>
      </c>
      <c r="N660" s="13">
        <f>IF(SUMIFS(tblTime[Hours],tblTime[Date],tblTime[[#This Row],[Date]]) &gt; 20, "⚠ Over 20 hours!", "")</f>
        <v/>
      </c>
    </row>
    <row r="661" hidden="1">
      <c r="B661" s="14">
        <f>7+B561</f>
        <v/>
      </c>
      <c r="C661" s="15">
        <f>C641</f>
        <v/>
      </c>
      <c r="D661" s="13">
        <f>$G$2</f>
        <v/>
      </c>
      <c r="E661" s="13">
        <f>IFERROR(_xlfn.XLOOKUP(D661,tblEmployees[EmployeeName],tblEmployees[HomeDepartment],""),"")</f>
        <v/>
      </c>
      <c r="F661" s="17" t="n"/>
      <c r="G661" s="17" t="n"/>
      <c r="H661" s="13">
        <f>IFERROR(INDEX(tblTasks[SuggestedCategory],MATCH(tblTime[[#This Row],[TaskName]],tblTasks[TaskName],0)),"")</f>
        <v/>
      </c>
      <c r="I661" s="17" t="n"/>
      <c r="J661" s="13">
        <f>IF(tblTime[[#This Row],[CategoryOverwrite]]="",tblTime[[#This Row],[SuggCategory]],tblTime[[#This Row],[CategoryOverwrite]])</f>
        <v/>
      </c>
      <c r="K661" s="17" t="n"/>
      <c r="L661" s="17" t="n"/>
      <c r="M661" s="13">
        <f>IF(COUNTA(tblTime[[#This Row],[TaskName]:[Entity]],tblTime[[#This Row],[FinalCategory]:[Hours]])=4,"FILLED","OPEN")</f>
        <v/>
      </c>
      <c r="N661" s="13">
        <f>IF(SUMIFS(tblTime[Hours],tblTime[Date],tblTime[[#This Row],[Date]]) &gt; 20, "⚠ Over 20 hours!", "")</f>
        <v/>
      </c>
    </row>
    <row r="662" hidden="1">
      <c r="B662" s="14">
        <f>7+B562</f>
        <v/>
      </c>
      <c r="C662" s="15">
        <f>C642</f>
        <v/>
      </c>
      <c r="D662" s="13">
        <f>$G$2</f>
        <v/>
      </c>
      <c r="E662" s="13">
        <f>IFERROR(_xlfn.XLOOKUP(D662,tblEmployees[EmployeeName],tblEmployees[HomeDepartment],""),"")</f>
        <v/>
      </c>
      <c r="F662" s="17" t="n"/>
      <c r="G662" s="17" t="n"/>
      <c r="H662" s="13">
        <f>IFERROR(INDEX(tblTasks[SuggestedCategory],MATCH(tblTime[[#This Row],[TaskName]],tblTasks[TaskName],0)),"")</f>
        <v/>
      </c>
      <c r="I662" s="17" t="n"/>
      <c r="J662" s="13">
        <f>IF(tblTime[[#This Row],[CategoryOverwrite]]="",tblTime[[#This Row],[SuggCategory]],tblTime[[#This Row],[CategoryOverwrite]])</f>
        <v/>
      </c>
      <c r="K662" s="17" t="n"/>
      <c r="L662" s="17" t="n"/>
      <c r="M662" s="13">
        <f>IF(COUNTA(tblTime[[#This Row],[TaskName]:[Entity]],tblTime[[#This Row],[FinalCategory]:[Hours]])=4,"FILLED","OPEN")</f>
        <v/>
      </c>
      <c r="N662" s="13">
        <f>IF(SUMIFS(tblTime[Hours],tblTime[Date],tblTime[[#This Row],[Date]]) &gt; 20, "⚠ Over 20 hours!", "")</f>
        <v/>
      </c>
    </row>
    <row r="663" hidden="1">
      <c r="B663" s="14">
        <f>7+B563</f>
        <v/>
      </c>
      <c r="C663" s="15">
        <f>C643</f>
        <v/>
      </c>
      <c r="D663" s="13">
        <f>$G$2</f>
        <v/>
      </c>
      <c r="E663" s="13">
        <f>IFERROR(_xlfn.XLOOKUP(D663,tblEmployees[EmployeeName],tblEmployees[HomeDepartment],""),"")</f>
        <v/>
      </c>
      <c r="F663" s="17" t="n"/>
      <c r="G663" s="17" t="n"/>
      <c r="H663" s="13">
        <f>IFERROR(INDEX(tblTasks[SuggestedCategory],MATCH(tblTime[[#This Row],[TaskName]],tblTasks[TaskName],0)),"")</f>
        <v/>
      </c>
      <c r="I663" s="17" t="n"/>
      <c r="J663" s="13">
        <f>IF(tblTime[[#This Row],[CategoryOverwrite]]="",tblTime[[#This Row],[SuggCategory]],tblTime[[#This Row],[CategoryOverwrite]])</f>
        <v/>
      </c>
      <c r="K663" s="17" t="n"/>
      <c r="L663" s="17" t="n"/>
      <c r="M663" s="13">
        <f>IF(COUNTA(tblTime[[#This Row],[TaskName]:[Entity]],tblTime[[#This Row],[FinalCategory]:[Hours]])=4,"FILLED","OPEN")</f>
        <v/>
      </c>
      <c r="N663" s="13">
        <f>IF(SUMIFS(tblTime[Hours],tblTime[Date],tblTime[[#This Row],[Date]]) &gt; 20, "⚠ Over 20 hours!", "")</f>
        <v/>
      </c>
    </row>
    <row r="664" hidden="1">
      <c r="B664" s="14">
        <f>7+B564</f>
        <v/>
      </c>
      <c r="C664" s="15">
        <f>C644</f>
        <v/>
      </c>
      <c r="D664" s="13">
        <f>$G$2</f>
        <v/>
      </c>
      <c r="E664" s="13">
        <f>IFERROR(_xlfn.XLOOKUP(D664,tblEmployees[EmployeeName],tblEmployees[HomeDepartment],""),"")</f>
        <v/>
      </c>
      <c r="F664" s="17" t="n"/>
      <c r="G664" s="17" t="n"/>
      <c r="H664" s="13">
        <f>IFERROR(INDEX(tblTasks[SuggestedCategory],MATCH(tblTime[[#This Row],[TaskName]],tblTasks[TaskName],0)),"")</f>
        <v/>
      </c>
      <c r="I664" s="17" t="n"/>
      <c r="J664" s="13">
        <f>IF(tblTime[[#This Row],[CategoryOverwrite]]="",tblTime[[#This Row],[SuggCategory]],tblTime[[#This Row],[CategoryOverwrite]])</f>
        <v/>
      </c>
      <c r="K664" s="17" t="n"/>
      <c r="L664" s="17" t="n"/>
      <c r="M664" s="13">
        <f>IF(COUNTA(tblTime[[#This Row],[TaskName]:[Entity]],tblTime[[#This Row],[FinalCategory]:[Hours]])=4,"FILLED","OPEN")</f>
        <v/>
      </c>
      <c r="N664" s="13">
        <f>IF(SUMIFS(tblTime[Hours],tblTime[Date],tblTime[[#This Row],[Date]]) &gt; 20, "⚠ Over 20 hours!", "")</f>
        <v/>
      </c>
    </row>
    <row r="665" hidden="1">
      <c r="B665" s="14">
        <f>7+B565</f>
        <v/>
      </c>
      <c r="C665" s="15">
        <f>C645</f>
        <v/>
      </c>
      <c r="D665" s="13">
        <f>$G$2</f>
        <v/>
      </c>
      <c r="E665" s="13">
        <f>IFERROR(_xlfn.XLOOKUP(D665,tblEmployees[EmployeeName],tblEmployees[HomeDepartment],""),"")</f>
        <v/>
      </c>
      <c r="F665" s="17" t="n"/>
      <c r="G665" s="17" t="n"/>
      <c r="H665" s="13">
        <f>IFERROR(INDEX(tblTasks[SuggestedCategory],MATCH(tblTime[[#This Row],[TaskName]],tblTasks[TaskName],0)),"")</f>
        <v/>
      </c>
      <c r="I665" s="17" t="n"/>
      <c r="J665" s="13">
        <f>IF(tblTime[[#This Row],[CategoryOverwrite]]="",tblTime[[#This Row],[SuggCategory]],tblTime[[#This Row],[CategoryOverwrite]])</f>
        <v/>
      </c>
      <c r="K665" s="17" t="n"/>
      <c r="L665" s="17" t="n"/>
      <c r="M665" s="13">
        <f>IF(COUNTA(tblTime[[#This Row],[TaskName]:[Entity]],tblTime[[#This Row],[FinalCategory]:[Hours]])=4,"FILLED","OPEN")</f>
        <v/>
      </c>
      <c r="N665" s="13">
        <f>IF(SUMIFS(tblTime[Hours],tblTime[Date],tblTime[[#This Row],[Date]]) &gt; 20, "⚠ Over 20 hours!", "")</f>
        <v/>
      </c>
    </row>
    <row r="666" hidden="1">
      <c r="B666" s="14">
        <f>7+B566</f>
        <v/>
      </c>
      <c r="C666" s="15">
        <f>C646</f>
        <v/>
      </c>
      <c r="D666" s="13">
        <f>$G$2</f>
        <v/>
      </c>
      <c r="E666" s="13">
        <f>IFERROR(_xlfn.XLOOKUP(D666,tblEmployees[EmployeeName],tblEmployees[HomeDepartment],""),"")</f>
        <v/>
      </c>
      <c r="F666" s="17" t="n"/>
      <c r="G666" s="17" t="n"/>
      <c r="H666" s="13">
        <f>IFERROR(INDEX(tblTasks[SuggestedCategory],MATCH(tblTime[[#This Row],[TaskName]],tblTasks[TaskName],0)),"")</f>
        <v/>
      </c>
      <c r="I666" s="17" t="n"/>
      <c r="J666" s="13">
        <f>IF(tblTime[[#This Row],[CategoryOverwrite]]="",tblTime[[#This Row],[SuggCategory]],tblTime[[#This Row],[CategoryOverwrite]])</f>
        <v/>
      </c>
      <c r="K666" s="17" t="n"/>
      <c r="L666" s="17" t="n"/>
      <c r="M666" s="13">
        <f>IF(COUNTA(tblTime[[#This Row],[TaskName]:[Entity]],tblTime[[#This Row],[FinalCategory]:[Hours]])=4,"FILLED","OPEN")</f>
        <v/>
      </c>
      <c r="N666" s="13">
        <f>IF(SUMIFS(tblTime[Hours],tblTime[Date],tblTime[[#This Row],[Date]]) &gt; 20, "⚠ Over 20 hours!", "")</f>
        <v/>
      </c>
    </row>
    <row r="667" hidden="1">
      <c r="B667" s="14">
        <f>7+B567</f>
        <v/>
      </c>
      <c r="C667" s="15">
        <f>C647</f>
        <v/>
      </c>
      <c r="D667" s="13">
        <f>$G$2</f>
        <v/>
      </c>
      <c r="E667" s="13">
        <f>IFERROR(_xlfn.XLOOKUP(D667,tblEmployees[EmployeeName],tblEmployees[HomeDepartment],""),"")</f>
        <v/>
      </c>
      <c r="F667" s="17" t="n"/>
      <c r="G667" s="17" t="n"/>
      <c r="H667" s="13">
        <f>IFERROR(INDEX(tblTasks[SuggestedCategory],MATCH(tblTime[[#This Row],[TaskName]],tblTasks[TaskName],0)),"")</f>
        <v/>
      </c>
      <c r="I667" s="17" t="n"/>
      <c r="J667" s="13">
        <f>IF(tblTime[[#This Row],[CategoryOverwrite]]="",tblTime[[#This Row],[SuggCategory]],tblTime[[#This Row],[CategoryOverwrite]])</f>
        <v/>
      </c>
      <c r="K667" s="17" t="n"/>
      <c r="L667" s="17" t="n"/>
      <c r="M667" s="13">
        <f>IF(COUNTA(tblTime[[#This Row],[TaskName]:[Entity]],tblTime[[#This Row],[FinalCategory]:[Hours]])=4,"FILLED","OPEN")</f>
        <v/>
      </c>
      <c r="N667" s="13">
        <f>IF(SUMIFS(tblTime[Hours],tblTime[Date],tblTime[[#This Row],[Date]]) &gt; 20, "⚠ Over 20 hours!", "")</f>
        <v/>
      </c>
    </row>
    <row r="668" hidden="1">
      <c r="B668" s="14">
        <f>7+B568</f>
        <v/>
      </c>
      <c r="C668" s="15">
        <f>C648</f>
        <v/>
      </c>
      <c r="D668" s="13">
        <f>$G$2</f>
        <v/>
      </c>
      <c r="E668" s="13">
        <f>IFERROR(_xlfn.XLOOKUP(D668,tblEmployees[EmployeeName],tblEmployees[HomeDepartment],""),"")</f>
        <v/>
      </c>
      <c r="F668" s="17" t="n"/>
      <c r="G668" s="17" t="n"/>
      <c r="H668" s="13">
        <f>IFERROR(INDEX(tblTasks[SuggestedCategory],MATCH(tblTime[[#This Row],[TaskName]],tblTasks[TaskName],0)),"")</f>
        <v/>
      </c>
      <c r="I668" s="17" t="n"/>
      <c r="J668" s="13">
        <f>IF(tblTime[[#This Row],[CategoryOverwrite]]="",tblTime[[#This Row],[SuggCategory]],tblTime[[#This Row],[CategoryOverwrite]])</f>
        <v/>
      </c>
      <c r="K668" s="17" t="n"/>
      <c r="L668" s="17" t="n"/>
      <c r="M668" s="13">
        <f>IF(COUNTA(tblTime[[#This Row],[TaskName]:[Entity]],tblTime[[#This Row],[FinalCategory]:[Hours]])=4,"FILLED","OPEN")</f>
        <v/>
      </c>
      <c r="N668" s="13">
        <f>IF(SUMIFS(tblTime[Hours],tblTime[Date],tblTime[[#This Row],[Date]]) &gt; 20, "⚠ Over 20 hours!", "")</f>
        <v/>
      </c>
    </row>
    <row r="669" hidden="1">
      <c r="B669" s="14">
        <f>7+B569</f>
        <v/>
      </c>
      <c r="C669" s="15">
        <f>C649</f>
        <v/>
      </c>
      <c r="D669" s="13">
        <f>$G$2</f>
        <v/>
      </c>
      <c r="E669" s="13">
        <f>IFERROR(_xlfn.XLOOKUP(D669,tblEmployees[EmployeeName],tblEmployees[HomeDepartment],""),"")</f>
        <v/>
      </c>
      <c r="F669" s="17" t="n"/>
      <c r="G669" s="17" t="n"/>
      <c r="H669" s="13">
        <f>IFERROR(INDEX(tblTasks[SuggestedCategory],MATCH(tblTime[[#This Row],[TaskName]],tblTasks[TaskName],0)),"")</f>
        <v/>
      </c>
      <c r="I669" s="17" t="n"/>
      <c r="J669" s="13">
        <f>IF(tblTime[[#This Row],[CategoryOverwrite]]="",tblTime[[#This Row],[SuggCategory]],tblTime[[#This Row],[CategoryOverwrite]])</f>
        <v/>
      </c>
      <c r="K669" s="17" t="n"/>
      <c r="L669" s="17" t="n"/>
      <c r="M669" s="13">
        <f>IF(COUNTA(tblTime[[#This Row],[TaskName]:[Entity]],tblTime[[#This Row],[FinalCategory]:[Hours]])=4,"FILLED","OPEN")</f>
        <v/>
      </c>
      <c r="N669" s="13">
        <f>IF(SUMIFS(tblTime[Hours],tblTime[Date],tblTime[[#This Row],[Date]]) &gt; 20, "⚠ Over 20 hours!", "")</f>
        <v/>
      </c>
    </row>
    <row r="670" hidden="1">
      <c r="B670" s="14">
        <f>7+B570</f>
        <v/>
      </c>
      <c r="C670" s="15">
        <f>C650</f>
        <v/>
      </c>
      <c r="D670" s="13">
        <f>$G$2</f>
        <v/>
      </c>
      <c r="E670" s="13">
        <f>IFERROR(_xlfn.XLOOKUP(D670,tblEmployees[EmployeeName],tblEmployees[HomeDepartment],""),"")</f>
        <v/>
      </c>
      <c r="F670" s="17" t="n"/>
      <c r="G670" s="17" t="n"/>
      <c r="H670" s="13">
        <f>IFERROR(INDEX(tblTasks[SuggestedCategory],MATCH(tblTime[[#This Row],[TaskName]],tblTasks[TaskName],0)),"")</f>
        <v/>
      </c>
      <c r="I670" s="17" t="n"/>
      <c r="J670" s="13">
        <f>IF(tblTime[[#This Row],[CategoryOverwrite]]="",tblTime[[#This Row],[SuggCategory]],tblTime[[#This Row],[CategoryOverwrite]])</f>
        <v/>
      </c>
      <c r="K670" s="17" t="n"/>
      <c r="L670" s="17" t="n"/>
      <c r="M670" s="13">
        <f>IF(COUNTA(tblTime[[#This Row],[TaskName]:[Entity]],tblTime[[#This Row],[FinalCategory]:[Hours]])=4,"FILLED","OPEN")</f>
        <v/>
      </c>
      <c r="N670" s="13">
        <f>IF(SUMIFS(tblTime[Hours],tblTime[Date],tblTime[[#This Row],[Date]]) &gt; 20, "⚠ Over 20 hours!", "")</f>
        <v/>
      </c>
    </row>
    <row r="671" hidden="1">
      <c r="B671" s="14">
        <f>7+B571</f>
        <v/>
      </c>
      <c r="C671" s="15">
        <f>C651</f>
        <v/>
      </c>
      <c r="D671" s="13">
        <f>$G$2</f>
        <v/>
      </c>
      <c r="E671" s="13">
        <f>IFERROR(_xlfn.XLOOKUP(D671,tblEmployees[EmployeeName],tblEmployees[HomeDepartment],""),"")</f>
        <v/>
      </c>
      <c r="F671" s="17" t="n"/>
      <c r="G671" s="17" t="n"/>
      <c r="H671" s="13">
        <f>IFERROR(INDEX(tblTasks[SuggestedCategory],MATCH(tblTime[[#This Row],[TaskName]],tblTasks[TaskName],0)),"")</f>
        <v/>
      </c>
      <c r="I671" s="17" t="n"/>
      <c r="J671" s="13">
        <f>IF(tblTime[[#This Row],[CategoryOverwrite]]="",tblTime[[#This Row],[SuggCategory]],tblTime[[#This Row],[CategoryOverwrite]])</f>
        <v/>
      </c>
      <c r="K671" s="17" t="n"/>
      <c r="L671" s="17" t="n"/>
      <c r="M671" s="13">
        <f>IF(COUNTA(tblTime[[#This Row],[TaskName]:[Entity]],tblTime[[#This Row],[FinalCategory]:[Hours]])=4,"FILLED","OPEN")</f>
        <v/>
      </c>
      <c r="N671" s="13">
        <f>IF(SUMIFS(tblTime[Hours],tblTime[Date],tblTime[[#This Row],[Date]]) &gt; 20, "⚠ Over 20 hours!", "")</f>
        <v/>
      </c>
    </row>
    <row r="672" hidden="1">
      <c r="B672" s="14">
        <f>7+B572</f>
        <v/>
      </c>
      <c r="C672" s="15">
        <f>C652</f>
        <v/>
      </c>
      <c r="D672" s="13">
        <f>$G$2</f>
        <v/>
      </c>
      <c r="E672" s="13">
        <f>IFERROR(_xlfn.XLOOKUP(D672,tblEmployees[EmployeeName],tblEmployees[HomeDepartment],""),"")</f>
        <v/>
      </c>
      <c r="F672" s="17" t="n"/>
      <c r="G672" s="17" t="n"/>
      <c r="H672" s="13">
        <f>IFERROR(INDEX(tblTasks[SuggestedCategory],MATCH(tblTime[[#This Row],[TaskName]],tblTasks[TaskName],0)),"")</f>
        <v/>
      </c>
      <c r="I672" s="17" t="n"/>
      <c r="J672" s="13">
        <f>IF(tblTime[[#This Row],[CategoryOverwrite]]="",tblTime[[#This Row],[SuggCategory]],tblTime[[#This Row],[CategoryOverwrite]])</f>
        <v/>
      </c>
      <c r="K672" s="17" t="n"/>
      <c r="L672" s="17" t="n"/>
      <c r="M672" s="13">
        <f>IF(COUNTA(tblTime[[#This Row],[TaskName]:[Entity]],tblTime[[#This Row],[FinalCategory]:[Hours]])=4,"FILLED","OPEN")</f>
        <v/>
      </c>
      <c r="N672" s="13">
        <f>IF(SUMIFS(tblTime[Hours],tblTime[Date],tblTime[[#This Row],[Date]]) &gt; 20, "⚠ Over 20 hours!", "")</f>
        <v/>
      </c>
    </row>
    <row r="673" hidden="1">
      <c r="B673" s="14">
        <f>7+B573</f>
        <v/>
      </c>
      <c r="C673" s="15">
        <f>C653</f>
        <v/>
      </c>
      <c r="D673" s="13">
        <f>$G$2</f>
        <v/>
      </c>
      <c r="E673" s="13">
        <f>IFERROR(_xlfn.XLOOKUP(D673,tblEmployees[EmployeeName],tblEmployees[HomeDepartment],""),"")</f>
        <v/>
      </c>
      <c r="F673" s="17" t="n"/>
      <c r="G673" s="17" t="n"/>
      <c r="H673" s="13">
        <f>IFERROR(INDEX(tblTasks[SuggestedCategory],MATCH(tblTime[[#This Row],[TaskName]],tblTasks[TaskName],0)),"")</f>
        <v/>
      </c>
      <c r="I673" s="17" t="n"/>
      <c r="J673" s="13">
        <f>IF(tblTime[[#This Row],[CategoryOverwrite]]="",tblTime[[#This Row],[SuggCategory]],tblTime[[#This Row],[CategoryOverwrite]])</f>
        <v/>
      </c>
      <c r="K673" s="17" t="n"/>
      <c r="L673" s="17" t="n"/>
      <c r="M673" s="13">
        <f>IF(COUNTA(tblTime[[#This Row],[TaskName]:[Entity]],tblTime[[#This Row],[FinalCategory]:[Hours]])=4,"FILLED","OPEN")</f>
        <v/>
      </c>
      <c r="N673" s="13">
        <f>IF(SUMIFS(tblTime[Hours],tblTime[Date],tblTime[[#This Row],[Date]]) &gt; 20, "⚠ Over 20 hours!", "")</f>
        <v/>
      </c>
    </row>
    <row r="674" hidden="1">
      <c r="B674" s="14">
        <f>7+B574</f>
        <v/>
      </c>
      <c r="C674" s="15">
        <f>C654</f>
        <v/>
      </c>
      <c r="D674" s="13">
        <f>$G$2</f>
        <v/>
      </c>
      <c r="E674" s="13">
        <f>IFERROR(_xlfn.XLOOKUP(D674,tblEmployees[EmployeeName],tblEmployees[HomeDepartment],""),"")</f>
        <v/>
      </c>
      <c r="F674" s="17" t="n"/>
      <c r="G674" s="17" t="n"/>
      <c r="H674" s="13">
        <f>IFERROR(INDEX(tblTasks[SuggestedCategory],MATCH(tblTime[[#This Row],[TaskName]],tblTasks[TaskName],0)),"")</f>
        <v/>
      </c>
      <c r="I674" s="17" t="n"/>
      <c r="J674" s="13">
        <f>IF(tblTime[[#This Row],[CategoryOverwrite]]="",tblTime[[#This Row],[SuggCategory]],tblTime[[#This Row],[CategoryOverwrite]])</f>
        <v/>
      </c>
      <c r="K674" s="17" t="n"/>
      <c r="L674" s="17" t="n"/>
      <c r="M674" s="13">
        <f>IF(COUNTA(tblTime[[#This Row],[TaskName]:[Entity]],tblTime[[#This Row],[FinalCategory]:[Hours]])=4,"FILLED","OPEN")</f>
        <v/>
      </c>
      <c r="N674" s="13">
        <f>IF(SUMIFS(tblTime[Hours],tblTime[Date],tblTime[[#This Row],[Date]]) &gt; 20, "⚠ Over 20 hours!", "")</f>
        <v/>
      </c>
    </row>
    <row r="675" hidden="1">
      <c r="B675" s="14">
        <f>7+B575</f>
        <v/>
      </c>
      <c r="C675" s="15">
        <f>C655</f>
        <v/>
      </c>
      <c r="D675" s="13">
        <f>$G$2</f>
        <v/>
      </c>
      <c r="E675" s="13">
        <f>IFERROR(_xlfn.XLOOKUP(D675,tblEmployees[EmployeeName],tblEmployees[HomeDepartment],""),"")</f>
        <v/>
      </c>
      <c r="F675" s="17" t="n"/>
      <c r="G675" s="17" t="n"/>
      <c r="H675" s="13">
        <f>IFERROR(INDEX(tblTasks[SuggestedCategory],MATCH(tblTime[[#This Row],[TaskName]],tblTasks[TaskName],0)),"")</f>
        <v/>
      </c>
      <c r="I675" s="17" t="n"/>
      <c r="J675" s="13">
        <f>IF(tblTime[[#This Row],[CategoryOverwrite]]="",tblTime[[#This Row],[SuggCategory]],tblTime[[#This Row],[CategoryOverwrite]])</f>
        <v/>
      </c>
      <c r="K675" s="17" t="n"/>
      <c r="L675" s="17" t="n"/>
      <c r="M675" s="13">
        <f>IF(COUNTA(tblTime[[#This Row],[TaskName]:[Entity]],tblTime[[#This Row],[FinalCategory]:[Hours]])=4,"FILLED","OPEN")</f>
        <v/>
      </c>
      <c r="N675" s="13">
        <f>IF(SUMIFS(tblTime[Hours],tblTime[Date],tblTime[[#This Row],[Date]]) &gt; 20, "⚠ Over 20 hours!", "")</f>
        <v/>
      </c>
    </row>
    <row r="676" hidden="1">
      <c r="B676" s="14">
        <f>7+B576</f>
        <v/>
      </c>
      <c r="C676" s="15">
        <f>C656</f>
        <v/>
      </c>
      <c r="D676" s="13">
        <f>$G$2</f>
        <v/>
      </c>
      <c r="E676" s="13">
        <f>IFERROR(_xlfn.XLOOKUP(D676,tblEmployees[EmployeeName],tblEmployees[HomeDepartment],""),"")</f>
        <v/>
      </c>
      <c r="F676" s="17" t="n"/>
      <c r="G676" s="17" t="n"/>
      <c r="H676" s="13">
        <f>IFERROR(INDEX(tblTasks[SuggestedCategory],MATCH(tblTime[[#This Row],[TaskName]],tblTasks[TaskName],0)),"")</f>
        <v/>
      </c>
      <c r="I676" s="17" t="n"/>
      <c r="J676" s="13">
        <f>IF(tblTime[[#This Row],[CategoryOverwrite]]="",tblTime[[#This Row],[SuggCategory]],tblTime[[#This Row],[CategoryOverwrite]])</f>
        <v/>
      </c>
      <c r="K676" s="17" t="n"/>
      <c r="L676" s="17" t="n"/>
      <c r="M676" s="13">
        <f>IF(COUNTA(tblTime[[#This Row],[TaskName]:[Entity]],tblTime[[#This Row],[FinalCategory]:[Hours]])=4,"FILLED","OPEN")</f>
        <v/>
      </c>
      <c r="N676" s="13">
        <f>IF(SUMIFS(tblTime[Hours],tblTime[Date],tblTime[[#This Row],[Date]]) &gt; 20, "⚠ Over 20 hours!", "")</f>
        <v/>
      </c>
    </row>
    <row r="677" hidden="1">
      <c r="B677" s="14">
        <f>7+B577</f>
        <v/>
      </c>
      <c r="C677" s="15">
        <f>C657</f>
        <v/>
      </c>
      <c r="D677" s="13">
        <f>$G$2</f>
        <v/>
      </c>
      <c r="E677" s="13">
        <f>IFERROR(_xlfn.XLOOKUP(D677,tblEmployees[EmployeeName],tblEmployees[HomeDepartment],""),"")</f>
        <v/>
      </c>
      <c r="F677" s="17" t="n"/>
      <c r="G677" s="17" t="n"/>
      <c r="H677" s="13">
        <f>IFERROR(INDEX(tblTasks[SuggestedCategory],MATCH(tblTime[[#This Row],[TaskName]],tblTasks[TaskName],0)),"")</f>
        <v/>
      </c>
      <c r="I677" s="17" t="n"/>
      <c r="J677" s="13">
        <f>IF(tblTime[[#This Row],[CategoryOverwrite]]="",tblTime[[#This Row],[SuggCategory]],tblTime[[#This Row],[CategoryOverwrite]])</f>
        <v/>
      </c>
      <c r="K677" s="17" t="n"/>
      <c r="L677" s="17" t="n"/>
      <c r="M677" s="13">
        <f>IF(COUNTA(tblTime[[#This Row],[TaskName]:[Entity]],tblTime[[#This Row],[FinalCategory]:[Hours]])=4,"FILLED","OPEN")</f>
        <v/>
      </c>
      <c r="N677" s="13">
        <f>IF(SUMIFS(tblTime[Hours],tblTime[Date],tblTime[[#This Row],[Date]]) &gt; 20, "⚠ Over 20 hours!", "")</f>
        <v/>
      </c>
    </row>
    <row r="678" hidden="1">
      <c r="B678" s="14">
        <f>7+B578</f>
        <v/>
      </c>
      <c r="C678" s="15">
        <f>C658</f>
        <v/>
      </c>
      <c r="D678" s="13">
        <f>$G$2</f>
        <v/>
      </c>
      <c r="E678" s="13">
        <f>IFERROR(_xlfn.XLOOKUP(D678,tblEmployees[EmployeeName],tblEmployees[HomeDepartment],""),"")</f>
        <v/>
      </c>
      <c r="F678" s="17" t="n"/>
      <c r="G678" s="17" t="n"/>
      <c r="H678" s="13">
        <f>IFERROR(INDEX(tblTasks[SuggestedCategory],MATCH(tblTime[[#This Row],[TaskName]],tblTasks[TaskName],0)),"")</f>
        <v/>
      </c>
      <c r="I678" s="17" t="n"/>
      <c r="J678" s="13">
        <f>IF(tblTime[[#This Row],[CategoryOverwrite]]="",tblTime[[#This Row],[SuggCategory]],tblTime[[#This Row],[CategoryOverwrite]])</f>
        <v/>
      </c>
      <c r="K678" s="17" t="n"/>
      <c r="L678" s="17" t="n"/>
      <c r="M678" s="13">
        <f>IF(COUNTA(tblTime[[#This Row],[TaskName]:[Entity]],tblTime[[#This Row],[FinalCategory]:[Hours]])=4,"FILLED","OPEN")</f>
        <v/>
      </c>
      <c r="N678" s="13">
        <f>IF(SUMIFS(tblTime[Hours],tblTime[Date],tblTime[[#This Row],[Date]]) &gt; 20, "⚠ Over 20 hours!", "")</f>
        <v/>
      </c>
    </row>
    <row r="679" hidden="1">
      <c r="B679" s="14">
        <f>7+B579</f>
        <v/>
      </c>
      <c r="C679" s="15">
        <f>C659</f>
        <v/>
      </c>
      <c r="D679" s="13">
        <f>$G$2</f>
        <v/>
      </c>
      <c r="E679" s="13">
        <f>IFERROR(_xlfn.XLOOKUP(D679,tblEmployees[EmployeeName],tblEmployees[HomeDepartment],""),"")</f>
        <v/>
      </c>
      <c r="F679" s="17" t="n"/>
      <c r="G679" s="17" t="n"/>
      <c r="H679" s="13">
        <f>IFERROR(INDEX(tblTasks[SuggestedCategory],MATCH(tblTime[[#This Row],[TaskName]],tblTasks[TaskName],0)),"")</f>
        <v/>
      </c>
      <c r="I679" s="17" t="n"/>
      <c r="J679" s="13">
        <f>IF(tblTime[[#This Row],[CategoryOverwrite]]="",tblTime[[#This Row],[SuggCategory]],tblTime[[#This Row],[CategoryOverwrite]])</f>
        <v/>
      </c>
      <c r="K679" s="17" t="n"/>
      <c r="L679" s="17" t="n"/>
      <c r="M679" s="13">
        <f>IF(COUNTA(tblTime[[#This Row],[TaskName]:[Entity]],tblTime[[#This Row],[FinalCategory]:[Hours]])=4,"FILLED","OPEN")</f>
        <v/>
      </c>
      <c r="N679" s="13">
        <f>IF(SUMIFS(tblTime[Hours],tblTime[Date],tblTime[[#This Row],[Date]]) &gt; 20, "⚠ Over 20 hours!", "")</f>
        <v/>
      </c>
    </row>
    <row r="680" hidden="1">
      <c r="B680" s="14">
        <f>7+B580</f>
        <v/>
      </c>
      <c r="C680" s="15">
        <f>C660</f>
        <v/>
      </c>
      <c r="D680" s="13">
        <f>$G$2</f>
        <v/>
      </c>
      <c r="E680" s="13">
        <f>IFERROR(_xlfn.XLOOKUP(D680,tblEmployees[EmployeeName],tblEmployees[HomeDepartment],""),"")</f>
        <v/>
      </c>
      <c r="F680" s="17" t="n"/>
      <c r="G680" s="17" t="n"/>
      <c r="H680" s="13">
        <f>IFERROR(INDEX(tblTasks[SuggestedCategory],MATCH(tblTime[[#This Row],[TaskName]],tblTasks[TaskName],0)),"")</f>
        <v/>
      </c>
      <c r="I680" s="17" t="n"/>
      <c r="J680" s="13">
        <f>IF(tblTime[[#This Row],[CategoryOverwrite]]="",tblTime[[#This Row],[SuggCategory]],tblTime[[#This Row],[CategoryOverwrite]])</f>
        <v/>
      </c>
      <c r="K680" s="17" t="n"/>
      <c r="L680" s="17" t="n"/>
      <c r="M680" s="13">
        <f>IF(COUNTA(tblTime[[#This Row],[TaskName]:[Entity]],tblTime[[#This Row],[FinalCategory]:[Hours]])=4,"FILLED","OPEN")</f>
        <v/>
      </c>
      <c r="N680" s="13">
        <f>IF(SUMIFS(tblTime[Hours],tblTime[Date],tblTime[[#This Row],[Date]]) &gt; 20, "⚠ Over 20 hours!", "")</f>
        <v/>
      </c>
    </row>
    <row r="681" hidden="1">
      <c r="B681" s="14">
        <f>7+B581</f>
        <v/>
      </c>
      <c r="C681" s="15">
        <f>C661</f>
        <v/>
      </c>
      <c r="D681" s="13">
        <f>$G$2</f>
        <v/>
      </c>
      <c r="E681" s="13">
        <f>IFERROR(_xlfn.XLOOKUP(D681,tblEmployees[EmployeeName],tblEmployees[HomeDepartment],""),"")</f>
        <v/>
      </c>
      <c r="F681" s="17" t="n"/>
      <c r="G681" s="17" t="n"/>
      <c r="H681" s="13">
        <f>IFERROR(INDEX(tblTasks[SuggestedCategory],MATCH(tblTime[[#This Row],[TaskName]],tblTasks[TaskName],0)),"")</f>
        <v/>
      </c>
      <c r="I681" s="17" t="n"/>
      <c r="J681" s="13">
        <f>IF(tblTime[[#This Row],[CategoryOverwrite]]="",tblTime[[#This Row],[SuggCategory]],tblTime[[#This Row],[CategoryOverwrite]])</f>
        <v/>
      </c>
      <c r="K681" s="17" t="n"/>
      <c r="L681" s="17" t="n"/>
      <c r="M681" s="13">
        <f>IF(COUNTA(tblTime[[#This Row],[TaskName]:[Entity]],tblTime[[#This Row],[FinalCategory]:[Hours]])=4,"FILLED","OPEN")</f>
        <v/>
      </c>
      <c r="N681" s="13">
        <f>IF(SUMIFS(tblTime[Hours],tblTime[Date],tblTime[[#This Row],[Date]]) &gt; 20, "⚠ Over 20 hours!", "")</f>
        <v/>
      </c>
    </row>
    <row r="682" hidden="1">
      <c r="B682" s="14">
        <f>7+B582</f>
        <v/>
      </c>
      <c r="C682" s="15">
        <f>C662</f>
        <v/>
      </c>
      <c r="D682" s="13">
        <f>$G$2</f>
        <v/>
      </c>
      <c r="E682" s="13">
        <f>IFERROR(_xlfn.XLOOKUP(D682,tblEmployees[EmployeeName],tblEmployees[HomeDepartment],""),"")</f>
        <v/>
      </c>
      <c r="F682" s="17" t="n"/>
      <c r="G682" s="17" t="n"/>
      <c r="H682" s="13">
        <f>IFERROR(INDEX(tblTasks[SuggestedCategory],MATCH(tblTime[[#This Row],[TaskName]],tblTasks[TaskName],0)),"")</f>
        <v/>
      </c>
      <c r="I682" s="17" t="n"/>
      <c r="J682" s="13">
        <f>IF(tblTime[[#This Row],[CategoryOverwrite]]="",tblTime[[#This Row],[SuggCategory]],tblTime[[#This Row],[CategoryOverwrite]])</f>
        <v/>
      </c>
      <c r="K682" s="17" t="n"/>
      <c r="L682" s="17" t="n"/>
      <c r="M682" s="13">
        <f>IF(COUNTA(tblTime[[#This Row],[TaskName]:[Entity]],tblTime[[#This Row],[FinalCategory]:[Hours]])=4,"FILLED","OPEN")</f>
        <v/>
      </c>
      <c r="N682" s="13">
        <f>IF(SUMIFS(tblTime[Hours],tblTime[Date],tblTime[[#This Row],[Date]]) &gt; 20, "⚠ Over 20 hours!", "")</f>
        <v/>
      </c>
    </row>
    <row r="683" hidden="1">
      <c r="B683" s="14">
        <f>7+B583</f>
        <v/>
      </c>
      <c r="C683" s="15">
        <f>C663</f>
        <v/>
      </c>
      <c r="D683" s="13">
        <f>$G$2</f>
        <v/>
      </c>
      <c r="E683" s="13">
        <f>IFERROR(_xlfn.XLOOKUP(D683,tblEmployees[EmployeeName],tblEmployees[HomeDepartment],""),"")</f>
        <v/>
      </c>
      <c r="F683" s="17" t="n"/>
      <c r="G683" s="17" t="n"/>
      <c r="H683" s="13">
        <f>IFERROR(INDEX(tblTasks[SuggestedCategory],MATCH(tblTime[[#This Row],[TaskName]],tblTasks[TaskName],0)),"")</f>
        <v/>
      </c>
      <c r="I683" s="17" t="n"/>
      <c r="J683" s="13">
        <f>IF(tblTime[[#This Row],[CategoryOverwrite]]="",tblTime[[#This Row],[SuggCategory]],tblTime[[#This Row],[CategoryOverwrite]])</f>
        <v/>
      </c>
      <c r="K683" s="17" t="n"/>
      <c r="L683" s="17" t="n"/>
      <c r="M683" s="13">
        <f>IF(COUNTA(tblTime[[#This Row],[TaskName]:[Entity]],tblTime[[#This Row],[FinalCategory]:[Hours]])=4,"FILLED","OPEN")</f>
        <v/>
      </c>
      <c r="N683" s="13">
        <f>IF(SUMIFS(tblTime[Hours],tblTime[Date],tblTime[[#This Row],[Date]]) &gt; 20, "⚠ Over 20 hours!", "")</f>
        <v/>
      </c>
    </row>
    <row r="684" hidden="1">
      <c r="B684" s="14">
        <f>7+B584</f>
        <v/>
      </c>
      <c r="C684" s="15">
        <f>C664</f>
        <v/>
      </c>
      <c r="D684" s="13">
        <f>$G$2</f>
        <v/>
      </c>
      <c r="E684" s="13">
        <f>IFERROR(_xlfn.XLOOKUP(D684,tblEmployees[EmployeeName],tblEmployees[HomeDepartment],""),"")</f>
        <v/>
      </c>
      <c r="F684" s="17" t="n"/>
      <c r="G684" s="17" t="n"/>
      <c r="H684" s="13">
        <f>IFERROR(INDEX(tblTasks[SuggestedCategory],MATCH(tblTime[[#This Row],[TaskName]],tblTasks[TaskName],0)),"")</f>
        <v/>
      </c>
      <c r="I684" s="17" t="n"/>
      <c r="J684" s="13">
        <f>IF(tblTime[[#This Row],[CategoryOverwrite]]="",tblTime[[#This Row],[SuggCategory]],tblTime[[#This Row],[CategoryOverwrite]])</f>
        <v/>
      </c>
      <c r="K684" s="17" t="n"/>
      <c r="L684" s="17" t="n"/>
      <c r="M684" s="13">
        <f>IF(COUNTA(tblTime[[#This Row],[TaskName]:[Entity]],tblTime[[#This Row],[FinalCategory]:[Hours]])=4,"FILLED","OPEN")</f>
        <v/>
      </c>
      <c r="N684" s="13">
        <f>IF(SUMIFS(tblTime[Hours],tblTime[Date],tblTime[[#This Row],[Date]]) &gt; 20, "⚠ Over 20 hours!", "")</f>
        <v/>
      </c>
    </row>
    <row r="685" hidden="1">
      <c r="B685" s="14">
        <f>7+B585</f>
        <v/>
      </c>
      <c r="C685" s="15">
        <f>C665</f>
        <v/>
      </c>
      <c r="D685" s="13">
        <f>$G$2</f>
        <v/>
      </c>
      <c r="E685" s="13">
        <f>IFERROR(_xlfn.XLOOKUP(D685,tblEmployees[EmployeeName],tblEmployees[HomeDepartment],""),"")</f>
        <v/>
      </c>
      <c r="F685" s="17" t="n"/>
      <c r="G685" s="17" t="n"/>
      <c r="H685" s="13">
        <f>IFERROR(INDEX(tblTasks[SuggestedCategory],MATCH(tblTime[[#This Row],[TaskName]],tblTasks[TaskName],0)),"")</f>
        <v/>
      </c>
      <c r="I685" s="17" t="n"/>
      <c r="J685" s="13">
        <f>IF(tblTime[[#This Row],[CategoryOverwrite]]="",tblTime[[#This Row],[SuggCategory]],tblTime[[#This Row],[CategoryOverwrite]])</f>
        <v/>
      </c>
      <c r="K685" s="17" t="n"/>
      <c r="L685" s="17" t="n"/>
      <c r="M685" s="13">
        <f>IF(COUNTA(tblTime[[#This Row],[TaskName]:[Entity]],tblTime[[#This Row],[FinalCategory]:[Hours]])=4,"FILLED","OPEN")</f>
        <v/>
      </c>
      <c r="N685" s="13">
        <f>IF(SUMIFS(tblTime[Hours],tblTime[Date],tblTime[[#This Row],[Date]]) &gt; 20, "⚠ Over 20 hours!", "")</f>
        <v/>
      </c>
    </row>
    <row r="686" hidden="1">
      <c r="B686" s="14">
        <f>7+B586</f>
        <v/>
      </c>
      <c r="C686" s="15">
        <f>C666</f>
        <v/>
      </c>
      <c r="D686" s="13">
        <f>$G$2</f>
        <v/>
      </c>
      <c r="E686" s="13">
        <f>IFERROR(_xlfn.XLOOKUP(D686,tblEmployees[EmployeeName],tblEmployees[HomeDepartment],""),"")</f>
        <v/>
      </c>
      <c r="F686" s="17" t="n"/>
      <c r="G686" s="17" t="n"/>
      <c r="H686" s="13">
        <f>IFERROR(INDEX(tblTasks[SuggestedCategory],MATCH(tblTime[[#This Row],[TaskName]],tblTasks[TaskName],0)),"")</f>
        <v/>
      </c>
      <c r="I686" s="17" t="n"/>
      <c r="J686" s="13">
        <f>IF(tblTime[[#This Row],[CategoryOverwrite]]="",tblTime[[#This Row],[SuggCategory]],tblTime[[#This Row],[CategoryOverwrite]])</f>
        <v/>
      </c>
      <c r="K686" s="17" t="n"/>
      <c r="L686" s="17" t="n"/>
      <c r="M686" s="13">
        <f>IF(COUNTA(tblTime[[#This Row],[TaskName]:[Entity]],tblTime[[#This Row],[FinalCategory]:[Hours]])=4,"FILLED","OPEN")</f>
        <v/>
      </c>
      <c r="N686" s="13">
        <f>IF(SUMIFS(tblTime[Hours],tblTime[Date],tblTime[[#This Row],[Date]]) &gt; 20, "⚠ Over 20 hours!", "")</f>
        <v/>
      </c>
    </row>
    <row r="687" hidden="1">
      <c r="B687" s="14">
        <f>7+B587</f>
        <v/>
      </c>
      <c r="C687" s="15">
        <f>C667</f>
        <v/>
      </c>
      <c r="D687" s="13">
        <f>$G$2</f>
        <v/>
      </c>
      <c r="E687" s="13">
        <f>IFERROR(_xlfn.XLOOKUP(D687,tblEmployees[EmployeeName],tblEmployees[HomeDepartment],""),"")</f>
        <v/>
      </c>
      <c r="F687" s="17" t="n"/>
      <c r="G687" s="17" t="n"/>
      <c r="H687" s="13">
        <f>IFERROR(INDEX(tblTasks[SuggestedCategory],MATCH(tblTime[[#This Row],[TaskName]],tblTasks[TaskName],0)),"")</f>
        <v/>
      </c>
      <c r="I687" s="17" t="n"/>
      <c r="J687" s="13">
        <f>IF(tblTime[[#This Row],[CategoryOverwrite]]="",tblTime[[#This Row],[SuggCategory]],tblTime[[#This Row],[CategoryOverwrite]])</f>
        <v/>
      </c>
      <c r="K687" s="17" t="n"/>
      <c r="L687" s="17" t="n"/>
      <c r="M687" s="13">
        <f>IF(COUNTA(tblTime[[#This Row],[TaskName]:[Entity]],tblTime[[#This Row],[FinalCategory]:[Hours]])=4,"FILLED","OPEN")</f>
        <v/>
      </c>
      <c r="N687" s="13">
        <f>IF(SUMIFS(tblTime[Hours],tblTime[Date],tblTime[[#This Row],[Date]]) &gt; 20, "⚠ Over 20 hours!", "")</f>
        <v/>
      </c>
    </row>
    <row r="688" hidden="1">
      <c r="B688" s="14">
        <f>7+B588</f>
        <v/>
      </c>
      <c r="C688" s="15">
        <f>C668</f>
        <v/>
      </c>
      <c r="D688" s="13">
        <f>$G$2</f>
        <v/>
      </c>
      <c r="E688" s="13">
        <f>IFERROR(_xlfn.XLOOKUP(D688,tblEmployees[EmployeeName],tblEmployees[HomeDepartment],""),"")</f>
        <v/>
      </c>
      <c r="F688" s="17" t="n"/>
      <c r="G688" s="17" t="n"/>
      <c r="H688" s="13">
        <f>IFERROR(INDEX(tblTasks[SuggestedCategory],MATCH(tblTime[[#This Row],[TaskName]],tblTasks[TaskName],0)),"")</f>
        <v/>
      </c>
      <c r="I688" s="17" t="n"/>
      <c r="J688" s="13">
        <f>IF(tblTime[[#This Row],[CategoryOverwrite]]="",tblTime[[#This Row],[SuggCategory]],tblTime[[#This Row],[CategoryOverwrite]])</f>
        <v/>
      </c>
      <c r="K688" s="17" t="n"/>
      <c r="L688" s="17" t="n"/>
      <c r="M688" s="13">
        <f>IF(COUNTA(tblTime[[#This Row],[TaskName]:[Entity]],tblTime[[#This Row],[FinalCategory]:[Hours]])=4,"FILLED","OPEN")</f>
        <v/>
      </c>
      <c r="N688" s="13">
        <f>IF(SUMIFS(tblTime[Hours],tblTime[Date],tblTime[[#This Row],[Date]]) &gt; 20, "⚠ Over 20 hours!", "")</f>
        <v/>
      </c>
    </row>
    <row r="689" hidden="1">
      <c r="B689" s="14">
        <f>7+B589</f>
        <v/>
      </c>
      <c r="C689" s="15">
        <f>C669</f>
        <v/>
      </c>
      <c r="D689" s="13">
        <f>$G$2</f>
        <v/>
      </c>
      <c r="E689" s="13">
        <f>IFERROR(_xlfn.XLOOKUP(D689,tblEmployees[EmployeeName],tblEmployees[HomeDepartment],""),"")</f>
        <v/>
      </c>
      <c r="F689" s="17" t="n"/>
      <c r="G689" s="17" t="n"/>
      <c r="H689" s="13">
        <f>IFERROR(INDEX(tblTasks[SuggestedCategory],MATCH(tblTime[[#This Row],[TaskName]],tblTasks[TaskName],0)),"")</f>
        <v/>
      </c>
      <c r="I689" s="17" t="n"/>
      <c r="J689" s="13">
        <f>IF(tblTime[[#This Row],[CategoryOverwrite]]="",tblTime[[#This Row],[SuggCategory]],tblTime[[#This Row],[CategoryOverwrite]])</f>
        <v/>
      </c>
      <c r="K689" s="17" t="n"/>
      <c r="L689" s="17" t="n"/>
      <c r="M689" s="13">
        <f>IF(COUNTA(tblTime[[#This Row],[TaskName]:[Entity]],tblTime[[#This Row],[FinalCategory]:[Hours]])=4,"FILLED","OPEN")</f>
        <v/>
      </c>
      <c r="N689" s="13">
        <f>IF(SUMIFS(tblTime[Hours],tblTime[Date],tblTime[[#This Row],[Date]]) &gt; 20, "⚠ Over 20 hours!", "")</f>
        <v/>
      </c>
    </row>
    <row r="690" hidden="1">
      <c r="B690" s="14">
        <f>7+B590</f>
        <v/>
      </c>
      <c r="C690" s="15">
        <f>C670</f>
        <v/>
      </c>
      <c r="D690" s="13">
        <f>$G$2</f>
        <v/>
      </c>
      <c r="E690" s="13">
        <f>IFERROR(_xlfn.XLOOKUP(D690,tblEmployees[EmployeeName],tblEmployees[HomeDepartment],""),"")</f>
        <v/>
      </c>
      <c r="F690" s="17" t="n"/>
      <c r="G690" s="17" t="n"/>
      <c r="H690" s="13">
        <f>IFERROR(INDEX(tblTasks[SuggestedCategory],MATCH(tblTime[[#This Row],[TaskName]],tblTasks[TaskName],0)),"")</f>
        <v/>
      </c>
      <c r="I690" s="17" t="n"/>
      <c r="J690" s="13">
        <f>IF(tblTime[[#This Row],[CategoryOverwrite]]="",tblTime[[#This Row],[SuggCategory]],tblTime[[#This Row],[CategoryOverwrite]])</f>
        <v/>
      </c>
      <c r="K690" s="17" t="n"/>
      <c r="L690" s="17" t="n"/>
      <c r="M690" s="13">
        <f>IF(COUNTA(tblTime[[#This Row],[TaskName]:[Entity]],tblTime[[#This Row],[FinalCategory]:[Hours]])=4,"FILLED","OPEN")</f>
        <v/>
      </c>
      <c r="N690" s="13">
        <f>IF(SUMIFS(tblTime[Hours],tblTime[Date],tblTime[[#This Row],[Date]]) &gt; 20, "⚠ Over 20 hours!", "")</f>
        <v/>
      </c>
    </row>
    <row r="691" hidden="1">
      <c r="B691" s="14">
        <f>7+B591</f>
        <v/>
      </c>
      <c r="C691" s="15">
        <f>C671</f>
        <v/>
      </c>
      <c r="D691" s="13">
        <f>$G$2</f>
        <v/>
      </c>
      <c r="E691" s="13">
        <f>IFERROR(_xlfn.XLOOKUP(D691,tblEmployees[EmployeeName],tblEmployees[HomeDepartment],""),"")</f>
        <v/>
      </c>
      <c r="F691" s="17" t="n"/>
      <c r="G691" s="17" t="n"/>
      <c r="H691" s="13">
        <f>IFERROR(INDEX(tblTasks[SuggestedCategory],MATCH(tblTime[[#This Row],[TaskName]],tblTasks[TaskName],0)),"")</f>
        <v/>
      </c>
      <c r="I691" s="17" t="n"/>
      <c r="J691" s="13">
        <f>IF(tblTime[[#This Row],[CategoryOverwrite]]="",tblTime[[#This Row],[SuggCategory]],tblTime[[#This Row],[CategoryOverwrite]])</f>
        <v/>
      </c>
      <c r="K691" s="17" t="n"/>
      <c r="L691" s="17" t="n"/>
      <c r="M691" s="13">
        <f>IF(COUNTA(tblTime[[#This Row],[TaskName]:[Entity]],tblTime[[#This Row],[FinalCategory]:[Hours]])=4,"FILLED","OPEN")</f>
        <v/>
      </c>
      <c r="N691" s="13">
        <f>IF(SUMIFS(tblTime[Hours],tblTime[Date],tblTime[[#This Row],[Date]]) &gt; 20, "⚠ Over 20 hours!", "")</f>
        <v/>
      </c>
    </row>
    <row r="692" hidden="1">
      <c r="B692" s="14">
        <f>7+B592</f>
        <v/>
      </c>
      <c r="C692" s="15">
        <f>C672</f>
        <v/>
      </c>
      <c r="D692" s="13">
        <f>$G$2</f>
        <v/>
      </c>
      <c r="E692" s="13">
        <f>IFERROR(_xlfn.XLOOKUP(D692,tblEmployees[EmployeeName],tblEmployees[HomeDepartment],""),"")</f>
        <v/>
      </c>
      <c r="F692" s="17" t="n"/>
      <c r="G692" s="17" t="n"/>
      <c r="H692" s="13">
        <f>IFERROR(INDEX(tblTasks[SuggestedCategory],MATCH(tblTime[[#This Row],[TaskName]],tblTasks[TaskName],0)),"")</f>
        <v/>
      </c>
      <c r="I692" s="17" t="n"/>
      <c r="J692" s="13">
        <f>IF(tblTime[[#This Row],[CategoryOverwrite]]="",tblTime[[#This Row],[SuggCategory]],tblTime[[#This Row],[CategoryOverwrite]])</f>
        <v/>
      </c>
      <c r="K692" s="17" t="n"/>
      <c r="L692" s="17" t="n"/>
      <c r="M692" s="13">
        <f>IF(COUNTA(tblTime[[#This Row],[TaskName]:[Entity]],tblTime[[#This Row],[FinalCategory]:[Hours]])=4,"FILLED","OPEN")</f>
        <v/>
      </c>
      <c r="N692" s="13">
        <f>IF(SUMIFS(tblTime[Hours],tblTime[Date],tblTime[[#This Row],[Date]]) &gt; 20, "⚠ Over 20 hours!", "")</f>
        <v/>
      </c>
    </row>
    <row r="693" hidden="1">
      <c r="B693" s="14">
        <f>7+B593</f>
        <v/>
      </c>
      <c r="C693" s="15">
        <f>C673</f>
        <v/>
      </c>
      <c r="D693" s="13">
        <f>$G$2</f>
        <v/>
      </c>
      <c r="E693" s="13">
        <f>IFERROR(_xlfn.XLOOKUP(D693,tblEmployees[EmployeeName],tblEmployees[HomeDepartment],""),"")</f>
        <v/>
      </c>
      <c r="F693" s="17" t="n"/>
      <c r="G693" s="17" t="n"/>
      <c r="H693" s="13">
        <f>IFERROR(INDEX(tblTasks[SuggestedCategory],MATCH(tblTime[[#This Row],[TaskName]],tblTasks[TaskName],0)),"")</f>
        <v/>
      </c>
      <c r="I693" s="17" t="n"/>
      <c r="J693" s="13">
        <f>IF(tblTime[[#This Row],[CategoryOverwrite]]="",tblTime[[#This Row],[SuggCategory]],tblTime[[#This Row],[CategoryOverwrite]])</f>
        <v/>
      </c>
      <c r="K693" s="17" t="n"/>
      <c r="L693" s="17" t="n"/>
      <c r="M693" s="13">
        <f>IF(COUNTA(tblTime[[#This Row],[TaskName]:[Entity]],tblTime[[#This Row],[FinalCategory]:[Hours]])=4,"FILLED","OPEN")</f>
        <v/>
      </c>
      <c r="N693" s="13">
        <f>IF(SUMIFS(tblTime[Hours],tblTime[Date],tblTime[[#This Row],[Date]]) &gt; 20, "⚠ Over 20 hours!", "")</f>
        <v/>
      </c>
    </row>
    <row r="694" hidden="1">
      <c r="B694" s="14">
        <f>7+B594</f>
        <v/>
      </c>
      <c r="C694" s="15">
        <f>C674</f>
        <v/>
      </c>
      <c r="D694" s="13">
        <f>$G$2</f>
        <v/>
      </c>
      <c r="E694" s="13">
        <f>IFERROR(_xlfn.XLOOKUP(D694,tblEmployees[EmployeeName],tblEmployees[HomeDepartment],""),"")</f>
        <v/>
      </c>
      <c r="F694" s="17" t="n"/>
      <c r="G694" s="17" t="n"/>
      <c r="H694" s="13">
        <f>IFERROR(INDEX(tblTasks[SuggestedCategory],MATCH(tblTime[[#This Row],[TaskName]],tblTasks[TaskName],0)),"")</f>
        <v/>
      </c>
      <c r="I694" s="17" t="n"/>
      <c r="J694" s="13">
        <f>IF(tblTime[[#This Row],[CategoryOverwrite]]="",tblTime[[#This Row],[SuggCategory]],tblTime[[#This Row],[CategoryOverwrite]])</f>
        <v/>
      </c>
      <c r="K694" s="17" t="n"/>
      <c r="L694" s="17" t="n"/>
      <c r="M694" s="13">
        <f>IF(COUNTA(tblTime[[#This Row],[TaskName]:[Entity]],tblTime[[#This Row],[FinalCategory]:[Hours]])=4,"FILLED","OPEN")</f>
        <v/>
      </c>
      <c r="N694" s="13">
        <f>IF(SUMIFS(tblTime[Hours],tblTime[Date],tblTime[[#This Row],[Date]]) &gt; 20, "⚠ Over 20 hours!", "")</f>
        <v/>
      </c>
    </row>
    <row r="695" hidden="1">
      <c r="B695" s="14">
        <f>7+B595</f>
        <v/>
      </c>
      <c r="C695" s="15">
        <f>C675</f>
        <v/>
      </c>
      <c r="D695" s="13">
        <f>$G$2</f>
        <v/>
      </c>
      <c r="E695" s="13">
        <f>IFERROR(_xlfn.XLOOKUP(D695,tblEmployees[EmployeeName],tblEmployees[HomeDepartment],""),"")</f>
        <v/>
      </c>
      <c r="F695" s="17" t="n"/>
      <c r="G695" s="17" t="n"/>
      <c r="H695" s="13">
        <f>IFERROR(INDEX(tblTasks[SuggestedCategory],MATCH(tblTime[[#This Row],[TaskName]],tblTasks[TaskName],0)),"")</f>
        <v/>
      </c>
      <c r="I695" s="17" t="n"/>
      <c r="J695" s="13">
        <f>IF(tblTime[[#This Row],[CategoryOverwrite]]="",tblTime[[#This Row],[SuggCategory]],tblTime[[#This Row],[CategoryOverwrite]])</f>
        <v/>
      </c>
      <c r="K695" s="17" t="n"/>
      <c r="L695" s="17" t="n"/>
      <c r="M695" s="13">
        <f>IF(COUNTA(tblTime[[#This Row],[TaskName]:[Entity]],tblTime[[#This Row],[FinalCategory]:[Hours]])=4,"FILLED","OPEN")</f>
        <v/>
      </c>
      <c r="N695" s="13">
        <f>IF(SUMIFS(tblTime[Hours],tblTime[Date],tblTime[[#This Row],[Date]]) &gt; 20, "⚠ Over 20 hours!", "")</f>
        <v/>
      </c>
    </row>
    <row r="696" hidden="1">
      <c r="B696" s="14">
        <f>7+B596</f>
        <v/>
      </c>
      <c r="C696" s="15">
        <f>C676</f>
        <v/>
      </c>
      <c r="D696" s="13">
        <f>$G$2</f>
        <v/>
      </c>
      <c r="E696" s="13">
        <f>IFERROR(_xlfn.XLOOKUP(D696,tblEmployees[EmployeeName],tblEmployees[HomeDepartment],""),"")</f>
        <v/>
      </c>
      <c r="F696" s="17" t="n"/>
      <c r="G696" s="17" t="n"/>
      <c r="H696" s="13">
        <f>IFERROR(INDEX(tblTasks[SuggestedCategory],MATCH(tblTime[[#This Row],[TaskName]],tblTasks[TaskName],0)),"")</f>
        <v/>
      </c>
      <c r="I696" s="17" t="n"/>
      <c r="J696" s="13">
        <f>IF(tblTime[[#This Row],[CategoryOverwrite]]="",tblTime[[#This Row],[SuggCategory]],tblTime[[#This Row],[CategoryOverwrite]])</f>
        <v/>
      </c>
      <c r="K696" s="17" t="n"/>
      <c r="L696" s="17" t="n"/>
      <c r="M696" s="13">
        <f>IF(COUNTA(tblTime[[#This Row],[TaskName]:[Entity]],tblTime[[#This Row],[FinalCategory]:[Hours]])=4,"FILLED","OPEN")</f>
        <v/>
      </c>
      <c r="N696" s="13">
        <f>IF(SUMIFS(tblTime[Hours],tblTime[Date],tblTime[[#This Row],[Date]]) &gt; 20, "⚠ Over 20 hours!", "")</f>
        <v/>
      </c>
    </row>
    <row r="697" hidden="1">
      <c r="B697" s="14">
        <f>7+B597</f>
        <v/>
      </c>
      <c r="C697" s="15">
        <f>C677</f>
        <v/>
      </c>
      <c r="D697" s="13">
        <f>$G$2</f>
        <v/>
      </c>
      <c r="E697" s="13">
        <f>IFERROR(_xlfn.XLOOKUP(D697,tblEmployees[EmployeeName],tblEmployees[HomeDepartment],""),"")</f>
        <v/>
      </c>
      <c r="F697" s="17" t="n"/>
      <c r="G697" s="17" t="n"/>
      <c r="H697" s="13">
        <f>IFERROR(INDEX(tblTasks[SuggestedCategory],MATCH(tblTime[[#This Row],[TaskName]],tblTasks[TaskName],0)),"")</f>
        <v/>
      </c>
      <c r="I697" s="17" t="n"/>
      <c r="J697" s="13">
        <f>IF(tblTime[[#This Row],[CategoryOverwrite]]="",tblTime[[#This Row],[SuggCategory]],tblTime[[#This Row],[CategoryOverwrite]])</f>
        <v/>
      </c>
      <c r="K697" s="17" t="n"/>
      <c r="L697" s="17" t="n"/>
      <c r="M697" s="13">
        <f>IF(COUNTA(tblTime[[#This Row],[TaskName]:[Entity]],tblTime[[#This Row],[FinalCategory]:[Hours]])=4,"FILLED","OPEN")</f>
        <v/>
      </c>
      <c r="N697" s="13">
        <f>IF(SUMIFS(tblTime[Hours],tblTime[Date],tblTime[[#This Row],[Date]]) &gt; 20, "⚠ Over 20 hours!", "")</f>
        <v/>
      </c>
    </row>
    <row r="698" hidden="1">
      <c r="B698" s="14">
        <f>7+B598</f>
        <v/>
      </c>
      <c r="C698" s="15">
        <f>C678</f>
        <v/>
      </c>
      <c r="D698" s="13">
        <f>$G$2</f>
        <v/>
      </c>
      <c r="E698" s="13">
        <f>IFERROR(_xlfn.XLOOKUP(D698,tblEmployees[EmployeeName],tblEmployees[HomeDepartment],""),"")</f>
        <v/>
      </c>
      <c r="F698" s="17" t="n"/>
      <c r="G698" s="17" t="n"/>
      <c r="H698" s="13">
        <f>IFERROR(INDEX(tblTasks[SuggestedCategory],MATCH(tblTime[[#This Row],[TaskName]],tblTasks[TaskName],0)),"")</f>
        <v/>
      </c>
      <c r="I698" s="17" t="n"/>
      <c r="J698" s="13">
        <f>IF(tblTime[[#This Row],[CategoryOverwrite]]="",tblTime[[#This Row],[SuggCategory]],tblTime[[#This Row],[CategoryOverwrite]])</f>
        <v/>
      </c>
      <c r="K698" s="17" t="n"/>
      <c r="L698" s="17" t="n"/>
      <c r="M698" s="13">
        <f>IF(COUNTA(tblTime[[#This Row],[TaskName]:[Entity]],tblTime[[#This Row],[FinalCategory]:[Hours]])=4,"FILLED","OPEN")</f>
        <v/>
      </c>
      <c r="N698" s="13">
        <f>IF(SUMIFS(tblTime[Hours],tblTime[Date],tblTime[[#This Row],[Date]]) &gt; 20, "⚠ Over 20 hours!", "")</f>
        <v/>
      </c>
    </row>
    <row r="699" hidden="1">
      <c r="B699" s="14">
        <f>7+B599</f>
        <v/>
      </c>
      <c r="C699" s="15">
        <f>C679</f>
        <v/>
      </c>
      <c r="D699" s="13">
        <f>$G$2</f>
        <v/>
      </c>
      <c r="E699" s="13">
        <f>IFERROR(_xlfn.XLOOKUP(D699,tblEmployees[EmployeeName],tblEmployees[HomeDepartment],""),"")</f>
        <v/>
      </c>
      <c r="F699" s="17" t="n"/>
      <c r="G699" s="17" t="n"/>
      <c r="H699" s="13">
        <f>IFERROR(INDEX(tblTasks[SuggestedCategory],MATCH(tblTime[[#This Row],[TaskName]],tblTasks[TaskName],0)),"")</f>
        <v/>
      </c>
      <c r="I699" s="17" t="n"/>
      <c r="J699" s="13">
        <f>IF(tblTime[[#This Row],[CategoryOverwrite]]="",tblTime[[#This Row],[SuggCategory]],tblTime[[#This Row],[CategoryOverwrite]])</f>
        <v/>
      </c>
      <c r="K699" s="17" t="n"/>
      <c r="L699" s="17" t="n"/>
      <c r="M699" s="13">
        <f>IF(COUNTA(tblTime[[#This Row],[TaskName]:[Entity]],tblTime[[#This Row],[FinalCategory]:[Hours]])=4,"FILLED","OPEN")</f>
        <v/>
      </c>
      <c r="N699" s="13">
        <f>IF(SUMIFS(tblTime[Hours],tblTime[Date],tblTime[[#This Row],[Date]]) &gt; 20, "⚠ Over 20 hours!", "")</f>
        <v/>
      </c>
    </row>
    <row r="700" hidden="1">
      <c r="B700" s="14">
        <f>7+B600</f>
        <v/>
      </c>
      <c r="C700" s="15">
        <f>C680</f>
        <v/>
      </c>
      <c r="D700" s="13">
        <f>$G$2</f>
        <v/>
      </c>
      <c r="E700" s="13">
        <f>IFERROR(_xlfn.XLOOKUP(D700,tblEmployees[EmployeeName],tblEmployees[HomeDepartment],""),"")</f>
        <v/>
      </c>
      <c r="F700" s="17" t="n"/>
      <c r="G700" s="17" t="n"/>
      <c r="H700" s="13">
        <f>IFERROR(INDEX(tblTasks[SuggestedCategory],MATCH(tblTime[[#This Row],[TaskName]],tblTasks[TaskName],0)),"")</f>
        <v/>
      </c>
      <c r="I700" s="17" t="n"/>
      <c r="J700" s="13">
        <f>IF(tblTime[[#This Row],[CategoryOverwrite]]="",tblTime[[#This Row],[SuggCategory]],tblTime[[#This Row],[CategoryOverwrite]])</f>
        <v/>
      </c>
      <c r="K700" s="17" t="n"/>
      <c r="L700" s="17" t="n"/>
      <c r="M700" s="13">
        <f>IF(COUNTA(tblTime[[#This Row],[TaskName]:[Entity]],tblTime[[#This Row],[FinalCategory]:[Hours]])=4,"FILLED","OPEN")</f>
        <v/>
      </c>
      <c r="N700" s="13">
        <f>IF(SUMIFS(tblTime[Hours],tblTime[Date],tblTime[[#This Row],[Date]]) &gt; 20, "⚠ Over 20 hours!", "")</f>
        <v/>
      </c>
    </row>
    <row r="701" hidden="1">
      <c r="B701" s="14">
        <f>7+B601</f>
        <v/>
      </c>
      <c r="C701" s="15">
        <f>C681</f>
        <v/>
      </c>
      <c r="D701" s="13">
        <f>$G$2</f>
        <v/>
      </c>
      <c r="E701" s="13">
        <f>IFERROR(_xlfn.XLOOKUP(D701,tblEmployees[EmployeeName],tblEmployees[HomeDepartment],""),"")</f>
        <v/>
      </c>
      <c r="F701" s="17" t="n"/>
      <c r="G701" s="17" t="n"/>
      <c r="H701" s="13">
        <f>IFERROR(INDEX(tblTasks[SuggestedCategory],MATCH(tblTime[[#This Row],[TaskName]],tblTasks[TaskName],0)),"")</f>
        <v/>
      </c>
      <c r="I701" s="17" t="n"/>
      <c r="J701" s="13">
        <f>IF(tblTime[[#This Row],[CategoryOverwrite]]="",tblTime[[#This Row],[SuggCategory]],tblTime[[#This Row],[CategoryOverwrite]])</f>
        <v/>
      </c>
      <c r="K701" s="17" t="n"/>
      <c r="L701" s="17" t="n"/>
      <c r="M701" s="13">
        <f>IF(COUNTA(tblTime[[#This Row],[TaskName]:[Entity]],tblTime[[#This Row],[FinalCategory]:[Hours]])=4,"FILLED","OPEN")</f>
        <v/>
      </c>
      <c r="N701" s="13">
        <f>IF(SUMIFS(tblTime[Hours],tblTime[Date],tblTime[[#This Row],[Date]]) &gt; 20, "⚠ Over 20 hours!", "")</f>
        <v/>
      </c>
    </row>
    <row r="702" hidden="1">
      <c r="B702" s="14">
        <f>7+B602</f>
        <v/>
      </c>
      <c r="C702" s="15">
        <f>C682</f>
        <v/>
      </c>
      <c r="D702" s="13">
        <f>$G$2</f>
        <v/>
      </c>
      <c r="E702" s="13">
        <f>IFERROR(_xlfn.XLOOKUP(D702,tblEmployees[EmployeeName],tblEmployees[HomeDepartment],""),"")</f>
        <v/>
      </c>
      <c r="F702" s="17" t="n"/>
      <c r="G702" s="17" t="n"/>
      <c r="H702" s="13">
        <f>IFERROR(INDEX(tblTasks[SuggestedCategory],MATCH(tblTime[[#This Row],[TaskName]],tblTasks[TaskName],0)),"")</f>
        <v/>
      </c>
      <c r="I702" s="17" t="n"/>
      <c r="J702" s="13">
        <f>IF(tblTime[[#This Row],[CategoryOverwrite]]="",tblTime[[#This Row],[SuggCategory]],tblTime[[#This Row],[CategoryOverwrite]])</f>
        <v/>
      </c>
      <c r="K702" s="17" t="n"/>
      <c r="L702" s="17" t="n"/>
      <c r="M702" s="13">
        <f>IF(COUNTA(tblTime[[#This Row],[TaskName]:[Entity]],tblTime[[#This Row],[FinalCategory]:[Hours]])=4,"FILLED","OPEN")</f>
        <v/>
      </c>
      <c r="N702" s="13">
        <f>IF(SUMIFS(tblTime[Hours],tblTime[Date],tblTime[[#This Row],[Date]]) &gt; 20, "⚠ Over 20 hours!", "")</f>
        <v/>
      </c>
    </row>
    <row r="703" hidden="1">
      <c r="B703" s="14">
        <f>7+B603</f>
        <v/>
      </c>
      <c r="C703" s="15">
        <f>C683</f>
        <v/>
      </c>
      <c r="D703" s="13">
        <f>$G$2</f>
        <v/>
      </c>
      <c r="E703" s="13">
        <f>IFERROR(_xlfn.XLOOKUP(D703,tblEmployees[EmployeeName],tblEmployees[HomeDepartment],""),"")</f>
        <v/>
      </c>
      <c r="F703" s="17" t="n"/>
      <c r="G703" s="17" t="n"/>
      <c r="H703" s="13">
        <f>IFERROR(INDEX(tblTasks[SuggestedCategory],MATCH(tblTime[[#This Row],[TaskName]],tblTasks[TaskName],0)),"")</f>
        <v/>
      </c>
      <c r="I703" s="17" t="n"/>
      <c r="J703" s="13">
        <f>IF(tblTime[[#This Row],[CategoryOverwrite]]="",tblTime[[#This Row],[SuggCategory]],tblTime[[#This Row],[CategoryOverwrite]])</f>
        <v/>
      </c>
      <c r="K703" s="17" t="n"/>
      <c r="L703" s="17" t="n"/>
      <c r="M703" s="13">
        <f>IF(COUNTA(tblTime[[#This Row],[TaskName]:[Entity]],tblTime[[#This Row],[FinalCategory]:[Hours]])=4,"FILLED","OPEN")</f>
        <v/>
      </c>
      <c r="N703" s="13">
        <f>IF(SUMIFS(tblTime[Hours],tblTime[Date],tblTime[[#This Row],[Date]]) &gt; 20, "⚠ Over 20 hours!", "")</f>
        <v/>
      </c>
    </row>
    <row r="704" hidden="1">
      <c r="B704" s="14">
        <f>7+B604</f>
        <v/>
      </c>
      <c r="C704" s="15">
        <f>C684</f>
        <v/>
      </c>
      <c r="D704" s="13">
        <f>$G$2</f>
        <v/>
      </c>
      <c r="E704" s="13">
        <f>IFERROR(_xlfn.XLOOKUP(D704,tblEmployees[EmployeeName],tblEmployees[HomeDepartment],""),"")</f>
        <v/>
      </c>
      <c r="F704" s="17" t="n"/>
      <c r="G704" s="17" t="n"/>
      <c r="H704" s="13">
        <f>IFERROR(INDEX(tblTasks[SuggestedCategory],MATCH(tblTime[[#This Row],[TaskName]],tblTasks[TaskName],0)),"")</f>
        <v/>
      </c>
      <c r="I704" s="17" t="n"/>
      <c r="J704" s="13">
        <f>IF(tblTime[[#This Row],[CategoryOverwrite]]="",tblTime[[#This Row],[SuggCategory]],tblTime[[#This Row],[CategoryOverwrite]])</f>
        <v/>
      </c>
      <c r="K704" s="17" t="n"/>
      <c r="L704" s="17" t="n"/>
      <c r="M704" s="13">
        <f>IF(COUNTA(tblTime[[#This Row],[TaskName]:[Entity]],tblTime[[#This Row],[FinalCategory]:[Hours]])=4,"FILLED","OPEN")</f>
        <v/>
      </c>
      <c r="N704" s="13">
        <f>IF(SUMIFS(tblTime[Hours],tblTime[Date],tblTime[[#This Row],[Date]]) &gt; 20, "⚠ Over 20 hours!", "")</f>
        <v/>
      </c>
    </row>
    <row r="705" hidden="1">
      <c r="B705" s="14">
        <f>7+B605</f>
        <v/>
      </c>
      <c r="C705" s="15">
        <f>C685</f>
        <v/>
      </c>
      <c r="D705" s="13">
        <f>$G$2</f>
        <v/>
      </c>
      <c r="E705" s="13">
        <f>IFERROR(_xlfn.XLOOKUP(D705,tblEmployees[EmployeeName],tblEmployees[HomeDepartment],""),"")</f>
        <v/>
      </c>
      <c r="F705" s="17" t="n"/>
      <c r="G705" s="17" t="n"/>
      <c r="H705" s="13">
        <f>IFERROR(INDEX(tblTasks[SuggestedCategory],MATCH(tblTime[[#This Row],[TaskName]],tblTasks[TaskName],0)),"")</f>
        <v/>
      </c>
      <c r="I705" s="17" t="n"/>
      <c r="J705" s="13">
        <f>IF(tblTime[[#This Row],[CategoryOverwrite]]="",tblTime[[#This Row],[SuggCategory]],tblTime[[#This Row],[CategoryOverwrite]])</f>
        <v/>
      </c>
      <c r="K705" s="17" t="n"/>
      <c r="L705" s="17" t="n"/>
      <c r="M705" s="13">
        <f>IF(COUNTA(tblTime[[#This Row],[TaskName]:[Entity]],tblTime[[#This Row],[FinalCategory]:[Hours]])=4,"FILLED","OPEN")</f>
        <v/>
      </c>
      <c r="N705" s="13">
        <f>IF(SUMIFS(tblTime[Hours],tblTime[Date],tblTime[[#This Row],[Date]]) &gt; 20, "⚠ Over 20 hours!", "")</f>
        <v/>
      </c>
    </row>
    <row r="706" hidden="1">
      <c r="B706" s="14">
        <f>7+B606</f>
        <v/>
      </c>
      <c r="C706" s="15">
        <f>C686</f>
        <v/>
      </c>
      <c r="D706" s="13">
        <f>$G$2</f>
        <v/>
      </c>
      <c r="E706" s="13">
        <f>IFERROR(_xlfn.XLOOKUP(D706,tblEmployees[EmployeeName],tblEmployees[HomeDepartment],""),"")</f>
        <v/>
      </c>
      <c r="F706" s="17" t="n"/>
      <c r="G706" s="17" t="n"/>
      <c r="H706" s="13">
        <f>IFERROR(INDEX(tblTasks[SuggestedCategory],MATCH(tblTime[[#This Row],[TaskName]],tblTasks[TaskName],0)),"")</f>
        <v/>
      </c>
      <c r="I706" s="17" t="n"/>
      <c r="J706" s="13">
        <f>IF(tblTime[[#This Row],[CategoryOverwrite]]="",tblTime[[#This Row],[SuggCategory]],tblTime[[#This Row],[CategoryOverwrite]])</f>
        <v/>
      </c>
      <c r="K706" s="17" t="n"/>
      <c r="L706" s="17" t="n"/>
      <c r="M706" s="13">
        <f>IF(COUNTA(tblTime[[#This Row],[TaskName]:[Entity]],tblTime[[#This Row],[FinalCategory]:[Hours]])=4,"FILLED","OPEN")</f>
        <v/>
      </c>
      <c r="N706" s="13">
        <f>IF(SUMIFS(tblTime[Hours],tblTime[Date],tblTime[[#This Row],[Date]]) &gt; 20, "⚠ Over 20 hours!", "")</f>
        <v/>
      </c>
    </row>
    <row r="707" hidden="1">
      <c r="B707" s="14">
        <f>7+B607</f>
        <v/>
      </c>
      <c r="C707" s="15">
        <f>C687</f>
        <v/>
      </c>
      <c r="D707" s="13">
        <f>$G$2</f>
        <v/>
      </c>
      <c r="E707" s="13">
        <f>IFERROR(_xlfn.XLOOKUP(D707,tblEmployees[EmployeeName],tblEmployees[HomeDepartment],""),"")</f>
        <v/>
      </c>
      <c r="F707" s="17" t="n"/>
      <c r="G707" s="17" t="n"/>
      <c r="H707" s="13">
        <f>IFERROR(INDEX(tblTasks[SuggestedCategory],MATCH(tblTime[[#This Row],[TaskName]],tblTasks[TaskName],0)),"")</f>
        <v/>
      </c>
      <c r="I707" s="17" t="n"/>
      <c r="J707" s="13">
        <f>IF(tblTime[[#This Row],[CategoryOverwrite]]="",tblTime[[#This Row],[SuggCategory]],tblTime[[#This Row],[CategoryOverwrite]])</f>
        <v/>
      </c>
      <c r="K707" s="17" t="n"/>
      <c r="L707" s="17" t="n"/>
      <c r="M707" s="13">
        <f>IF(COUNTA(tblTime[[#This Row],[TaskName]:[Entity]],tblTime[[#This Row],[FinalCategory]:[Hours]])=4,"FILLED","OPEN")</f>
        <v/>
      </c>
      <c r="N707" s="13">
        <f>IF(SUMIFS(tblTime[Hours],tblTime[Date],tblTime[[#This Row],[Date]]) &gt; 20, "⚠ Over 20 hours!", "")</f>
        <v/>
      </c>
    </row>
    <row r="708" hidden="1">
      <c r="B708" s="14">
        <f>7+B608</f>
        <v/>
      </c>
      <c r="C708" s="15">
        <f>C688</f>
        <v/>
      </c>
      <c r="D708" s="13">
        <f>$G$2</f>
        <v/>
      </c>
      <c r="E708" s="13">
        <f>IFERROR(_xlfn.XLOOKUP(D708,tblEmployees[EmployeeName],tblEmployees[HomeDepartment],""),"")</f>
        <v/>
      </c>
      <c r="F708" s="17" t="n"/>
      <c r="G708" s="17" t="n"/>
      <c r="H708" s="13">
        <f>IFERROR(INDEX(tblTasks[SuggestedCategory],MATCH(tblTime[[#This Row],[TaskName]],tblTasks[TaskName],0)),"")</f>
        <v/>
      </c>
      <c r="I708" s="17" t="n"/>
      <c r="J708" s="13">
        <f>IF(tblTime[[#This Row],[CategoryOverwrite]]="",tblTime[[#This Row],[SuggCategory]],tblTime[[#This Row],[CategoryOverwrite]])</f>
        <v/>
      </c>
      <c r="K708" s="17" t="n"/>
      <c r="L708" s="17" t="n"/>
      <c r="M708" s="13">
        <f>IF(COUNTA(tblTime[[#This Row],[TaskName]:[Entity]],tblTime[[#This Row],[FinalCategory]:[Hours]])=4,"FILLED","OPEN")</f>
        <v/>
      </c>
      <c r="N708" s="13">
        <f>IF(SUMIFS(tblTime[Hours],tblTime[Date],tblTime[[#This Row],[Date]]) &gt; 20, "⚠ Over 20 hours!", "")</f>
        <v/>
      </c>
    </row>
    <row r="709" hidden="1">
      <c r="B709" s="14">
        <f>7+B609</f>
        <v/>
      </c>
      <c r="C709" s="15">
        <f>C689</f>
        <v/>
      </c>
      <c r="D709" s="13">
        <f>$G$2</f>
        <v/>
      </c>
      <c r="E709" s="13">
        <f>IFERROR(_xlfn.XLOOKUP(D709,tblEmployees[EmployeeName],tblEmployees[HomeDepartment],""),"")</f>
        <v/>
      </c>
      <c r="F709" s="17" t="n"/>
      <c r="G709" s="17" t="n"/>
      <c r="H709" s="13">
        <f>IFERROR(INDEX(tblTasks[SuggestedCategory],MATCH(tblTime[[#This Row],[TaskName]],tblTasks[TaskName],0)),"")</f>
        <v/>
      </c>
      <c r="I709" s="17" t="n"/>
      <c r="J709" s="13">
        <f>IF(tblTime[[#This Row],[CategoryOverwrite]]="",tblTime[[#This Row],[SuggCategory]],tblTime[[#This Row],[CategoryOverwrite]])</f>
        <v/>
      </c>
      <c r="K709" s="17" t="n"/>
      <c r="L709" s="17" t="n"/>
      <c r="M709" s="13">
        <f>IF(COUNTA(tblTime[[#This Row],[TaskName]:[Entity]],tblTime[[#This Row],[FinalCategory]:[Hours]])=4,"FILLED","OPEN")</f>
        <v/>
      </c>
      <c r="N709" s="13">
        <f>IF(SUMIFS(tblTime[Hours],tblTime[Date],tblTime[[#This Row],[Date]]) &gt; 20, "⚠ Over 20 hours!", "")</f>
        <v/>
      </c>
    </row>
    <row r="710" hidden="1">
      <c r="B710" s="14">
        <f>7+B610</f>
        <v/>
      </c>
      <c r="C710" s="15">
        <f>C690</f>
        <v/>
      </c>
      <c r="D710" s="13">
        <f>$G$2</f>
        <v/>
      </c>
      <c r="E710" s="13">
        <f>IFERROR(_xlfn.XLOOKUP(D710,tblEmployees[EmployeeName],tblEmployees[HomeDepartment],""),"")</f>
        <v/>
      </c>
      <c r="F710" s="17" t="n"/>
      <c r="G710" s="17" t="n"/>
      <c r="H710" s="13">
        <f>IFERROR(INDEX(tblTasks[SuggestedCategory],MATCH(tblTime[[#This Row],[TaskName]],tblTasks[TaskName],0)),"")</f>
        <v/>
      </c>
      <c r="I710" s="17" t="n"/>
      <c r="J710" s="13">
        <f>IF(tblTime[[#This Row],[CategoryOverwrite]]="",tblTime[[#This Row],[SuggCategory]],tblTime[[#This Row],[CategoryOverwrite]])</f>
        <v/>
      </c>
      <c r="K710" s="17" t="n"/>
      <c r="L710" s="17" t="n"/>
      <c r="M710" s="13">
        <f>IF(COUNTA(tblTime[[#This Row],[TaskName]:[Entity]],tblTime[[#This Row],[FinalCategory]:[Hours]])=4,"FILLED","OPEN")</f>
        <v/>
      </c>
      <c r="N710" s="13">
        <f>IF(SUMIFS(tblTime[Hours],tblTime[Date],tblTime[[#This Row],[Date]]) &gt; 20, "⚠ Over 20 hours!", "")</f>
        <v/>
      </c>
    </row>
    <row r="711" hidden="1">
      <c r="B711" s="14">
        <f>7+B611</f>
        <v/>
      </c>
      <c r="C711" s="15">
        <f>C691</f>
        <v/>
      </c>
      <c r="D711" s="13">
        <f>$G$2</f>
        <v/>
      </c>
      <c r="E711" s="13">
        <f>IFERROR(_xlfn.XLOOKUP(D711,tblEmployees[EmployeeName],tblEmployees[HomeDepartment],""),"")</f>
        <v/>
      </c>
      <c r="F711" s="17" t="n"/>
      <c r="G711" s="17" t="n"/>
      <c r="H711" s="13">
        <f>IFERROR(INDEX(tblTasks[SuggestedCategory],MATCH(tblTime[[#This Row],[TaskName]],tblTasks[TaskName],0)),"")</f>
        <v/>
      </c>
      <c r="I711" s="17" t="n"/>
      <c r="J711" s="13">
        <f>IF(tblTime[[#This Row],[CategoryOverwrite]]="",tblTime[[#This Row],[SuggCategory]],tblTime[[#This Row],[CategoryOverwrite]])</f>
        <v/>
      </c>
      <c r="K711" s="17" t="n"/>
      <c r="L711" s="17" t="n"/>
      <c r="M711" s="13">
        <f>IF(COUNTA(tblTime[[#This Row],[TaskName]:[Entity]],tblTime[[#This Row],[FinalCategory]:[Hours]])=4,"FILLED","OPEN")</f>
        <v/>
      </c>
      <c r="N711" s="13">
        <f>IF(SUMIFS(tblTime[Hours],tblTime[Date],tblTime[[#This Row],[Date]]) &gt; 20, "⚠ Over 20 hours!", "")</f>
        <v/>
      </c>
    </row>
    <row r="712" hidden="1">
      <c r="B712" s="14">
        <f>7+B612</f>
        <v/>
      </c>
      <c r="C712" s="15">
        <f>C692</f>
        <v/>
      </c>
      <c r="D712" s="13">
        <f>$G$2</f>
        <v/>
      </c>
      <c r="E712" s="13">
        <f>IFERROR(_xlfn.XLOOKUP(D712,tblEmployees[EmployeeName],tblEmployees[HomeDepartment],""),"")</f>
        <v/>
      </c>
      <c r="F712" s="17" t="n"/>
      <c r="G712" s="17" t="n"/>
      <c r="H712" s="13">
        <f>IFERROR(INDEX(tblTasks[SuggestedCategory],MATCH(tblTime[[#This Row],[TaskName]],tblTasks[TaskName],0)),"")</f>
        <v/>
      </c>
      <c r="I712" s="17" t="n"/>
      <c r="J712" s="13">
        <f>IF(tblTime[[#This Row],[CategoryOverwrite]]="",tblTime[[#This Row],[SuggCategory]],tblTime[[#This Row],[CategoryOverwrite]])</f>
        <v/>
      </c>
      <c r="K712" s="17" t="n"/>
      <c r="L712" s="17" t="n"/>
      <c r="M712" s="13">
        <f>IF(COUNTA(tblTime[[#This Row],[TaskName]:[Entity]],tblTime[[#This Row],[FinalCategory]:[Hours]])=4,"FILLED","OPEN")</f>
        <v/>
      </c>
      <c r="N712" s="13">
        <f>IF(SUMIFS(tblTime[Hours],tblTime[Date],tblTime[[#This Row],[Date]]) &gt; 20, "⚠ Over 20 hours!", "")</f>
        <v/>
      </c>
    </row>
    <row r="713" hidden="1">
      <c r="B713" s="14">
        <f>7+B613</f>
        <v/>
      </c>
      <c r="C713" s="15">
        <f>C693</f>
        <v/>
      </c>
      <c r="D713" s="13">
        <f>$G$2</f>
        <v/>
      </c>
      <c r="E713" s="13">
        <f>IFERROR(_xlfn.XLOOKUP(D713,tblEmployees[EmployeeName],tblEmployees[HomeDepartment],""),"")</f>
        <v/>
      </c>
      <c r="F713" s="17" t="n"/>
      <c r="G713" s="17" t="n"/>
      <c r="H713" s="13">
        <f>IFERROR(INDEX(tblTasks[SuggestedCategory],MATCH(tblTime[[#This Row],[TaskName]],tblTasks[TaskName],0)),"")</f>
        <v/>
      </c>
      <c r="I713" s="17" t="n"/>
      <c r="J713" s="13">
        <f>IF(tblTime[[#This Row],[CategoryOverwrite]]="",tblTime[[#This Row],[SuggCategory]],tblTime[[#This Row],[CategoryOverwrite]])</f>
        <v/>
      </c>
      <c r="K713" s="17" t="n"/>
      <c r="L713" s="17" t="n"/>
      <c r="M713" s="13">
        <f>IF(COUNTA(tblTime[[#This Row],[TaskName]:[Entity]],tblTime[[#This Row],[FinalCategory]:[Hours]])=4,"FILLED","OPEN")</f>
        <v/>
      </c>
      <c r="N713" s="13">
        <f>IF(SUMIFS(tblTime[Hours],tblTime[Date],tblTime[[#This Row],[Date]]) &gt; 20, "⚠ Over 20 hours!", "")</f>
        <v/>
      </c>
    </row>
    <row r="714" hidden="1">
      <c r="B714" s="14">
        <f>7+B614</f>
        <v/>
      </c>
      <c r="C714" s="15">
        <f>C694</f>
        <v/>
      </c>
      <c r="D714" s="13">
        <f>$G$2</f>
        <v/>
      </c>
      <c r="E714" s="13">
        <f>IFERROR(_xlfn.XLOOKUP(D714,tblEmployees[EmployeeName],tblEmployees[HomeDepartment],""),"")</f>
        <v/>
      </c>
      <c r="F714" s="17" t="n"/>
      <c r="G714" s="17" t="n"/>
      <c r="H714" s="13">
        <f>IFERROR(INDEX(tblTasks[SuggestedCategory],MATCH(tblTime[[#This Row],[TaskName]],tblTasks[TaskName],0)),"")</f>
        <v/>
      </c>
      <c r="I714" s="17" t="n"/>
      <c r="J714" s="13">
        <f>IF(tblTime[[#This Row],[CategoryOverwrite]]="",tblTime[[#This Row],[SuggCategory]],tblTime[[#This Row],[CategoryOverwrite]])</f>
        <v/>
      </c>
      <c r="K714" s="17" t="n"/>
      <c r="L714" s="17" t="n"/>
      <c r="M714" s="13">
        <f>IF(COUNTA(tblTime[[#This Row],[TaskName]:[Entity]],tblTime[[#This Row],[FinalCategory]:[Hours]])=4,"FILLED","OPEN")</f>
        <v/>
      </c>
      <c r="N714" s="13">
        <f>IF(SUMIFS(tblTime[Hours],tblTime[Date],tblTime[[#This Row],[Date]]) &gt; 20, "⚠ Over 20 hours!", "")</f>
        <v/>
      </c>
    </row>
    <row r="715" hidden="1">
      <c r="B715" s="14">
        <f>7+B615</f>
        <v/>
      </c>
      <c r="C715" s="15">
        <f>C695</f>
        <v/>
      </c>
      <c r="D715" s="13">
        <f>$G$2</f>
        <v/>
      </c>
      <c r="E715" s="13">
        <f>IFERROR(_xlfn.XLOOKUP(D715,tblEmployees[EmployeeName],tblEmployees[HomeDepartment],""),"")</f>
        <v/>
      </c>
      <c r="F715" s="17" t="n"/>
      <c r="G715" s="17" t="n"/>
      <c r="H715" s="13">
        <f>IFERROR(INDEX(tblTasks[SuggestedCategory],MATCH(tblTime[[#This Row],[TaskName]],tblTasks[TaskName],0)),"")</f>
        <v/>
      </c>
      <c r="I715" s="17" t="n"/>
      <c r="J715" s="13">
        <f>IF(tblTime[[#This Row],[CategoryOverwrite]]="",tblTime[[#This Row],[SuggCategory]],tblTime[[#This Row],[CategoryOverwrite]])</f>
        <v/>
      </c>
      <c r="K715" s="17" t="n"/>
      <c r="L715" s="17" t="n"/>
      <c r="M715" s="13">
        <f>IF(COUNTA(tblTime[[#This Row],[TaskName]:[Entity]],tblTime[[#This Row],[FinalCategory]:[Hours]])=4,"FILLED","OPEN")</f>
        <v/>
      </c>
      <c r="N715" s="13">
        <f>IF(SUMIFS(tblTime[Hours],tblTime[Date],tblTime[[#This Row],[Date]]) &gt; 20, "⚠ Over 20 hours!", "")</f>
        <v/>
      </c>
    </row>
    <row r="716" hidden="1">
      <c r="B716" s="14">
        <f>7+B616</f>
        <v/>
      </c>
      <c r="C716" s="15">
        <f>C696</f>
        <v/>
      </c>
      <c r="D716" s="13">
        <f>$G$2</f>
        <v/>
      </c>
      <c r="E716" s="13">
        <f>IFERROR(_xlfn.XLOOKUP(D716,tblEmployees[EmployeeName],tblEmployees[HomeDepartment],""),"")</f>
        <v/>
      </c>
      <c r="F716" s="17" t="n"/>
      <c r="G716" s="17" t="n"/>
      <c r="H716" s="13">
        <f>IFERROR(INDEX(tblTasks[SuggestedCategory],MATCH(tblTime[[#This Row],[TaskName]],tblTasks[TaskName],0)),"")</f>
        <v/>
      </c>
      <c r="I716" s="17" t="n"/>
      <c r="J716" s="13">
        <f>IF(tblTime[[#This Row],[CategoryOverwrite]]="",tblTime[[#This Row],[SuggCategory]],tblTime[[#This Row],[CategoryOverwrite]])</f>
        <v/>
      </c>
      <c r="K716" s="17" t="n"/>
      <c r="L716" s="17" t="n"/>
      <c r="M716" s="13">
        <f>IF(COUNTA(tblTime[[#This Row],[TaskName]:[Entity]],tblTime[[#This Row],[FinalCategory]:[Hours]])=4,"FILLED","OPEN")</f>
        <v/>
      </c>
      <c r="N716" s="13">
        <f>IF(SUMIFS(tblTime[Hours],tblTime[Date],tblTime[[#This Row],[Date]]) &gt; 20, "⚠ Over 20 hours!", "")</f>
        <v/>
      </c>
    </row>
    <row r="717" hidden="1">
      <c r="B717" s="14">
        <f>7+B617</f>
        <v/>
      </c>
      <c r="C717" s="15">
        <f>C697</f>
        <v/>
      </c>
      <c r="D717" s="13">
        <f>$G$2</f>
        <v/>
      </c>
      <c r="E717" s="13">
        <f>IFERROR(_xlfn.XLOOKUP(D717,tblEmployees[EmployeeName],tblEmployees[HomeDepartment],""),"")</f>
        <v/>
      </c>
      <c r="F717" s="17" t="n"/>
      <c r="G717" s="17" t="n"/>
      <c r="H717" s="13">
        <f>IFERROR(INDEX(tblTasks[SuggestedCategory],MATCH(tblTime[[#This Row],[TaskName]],tblTasks[TaskName],0)),"")</f>
        <v/>
      </c>
      <c r="I717" s="17" t="n"/>
      <c r="J717" s="13">
        <f>IF(tblTime[[#This Row],[CategoryOverwrite]]="",tblTime[[#This Row],[SuggCategory]],tblTime[[#This Row],[CategoryOverwrite]])</f>
        <v/>
      </c>
      <c r="K717" s="17" t="n"/>
      <c r="L717" s="17" t="n"/>
      <c r="M717" s="13">
        <f>IF(COUNTA(tblTime[[#This Row],[TaskName]:[Entity]],tblTime[[#This Row],[FinalCategory]:[Hours]])=4,"FILLED","OPEN")</f>
        <v/>
      </c>
      <c r="N717" s="13">
        <f>IF(SUMIFS(tblTime[Hours],tblTime[Date],tblTime[[#This Row],[Date]]) &gt; 20, "⚠ Over 20 hours!", "")</f>
        <v/>
      </c>
    </row>
    <row r="718" hidden="1">
      <c r="B718" s="14">
        <f>7+B618</f>
        <v/>
      </c>
      <c r="C718" s="15">
        <f>C698</f>
        <v/>
      </c>
      <c r="D718" s="13">
        <f>$G$2</f>
        <v/>
      </c>
      <c r="E718" s="13">
        <f>IFERROR(_xlfn.XLOOKUP(D718,tblEmployees[EmployeeName],tblEmployees[HomeDepartment],""),"")</f>
        <v/>
      </c>
      <c r="F718" s="17" t="n"/>
      <c r="G718" s="17" t="n"/>
      <c r="H718" s="13">
        <f>IFERROR(INDEX(tblTasks[SuggestedCategory],MATCH(tblTime[[#This Row],[TaskName]],tblTasks[TaskName],0)),"")</f>
        <v/>
      </c>
      <c r="I718" s="17" t="n"/>
      <c r="J718" s="13">
        <f>IF(tblTime[[#This Row],[CategoryOverwrite]]="",tblTime[[#This Row],[SuggCategory]],tblTime[[#This Row],[CategoryOverwrite]])</f>
        <v/>
      </c>
      <c r="K718" s="17" t="n"/>
      <c r="L718" s="17" t="n"/>
      <c r="M718" s="13">
        <f>IF(COUNTA(tblTime[[#This Row],[TaskName]:[Entity]],tblTime[[#This Row],[FinalCategory]:[Hours]])=4,"FILLED","OPEN")</f>
        <v/>
      </c>
      <c r="N718" s="13">
        <f>IF(SUMIFS(tblTime[Hours],tblTime[Date],tblTime[[#This Row],[Date]]) &gt; 20, "⚠ Over 20 hours!", "")</f>
        <v/>
      </c>
    </row>
    <row r="719" hidden="1">
      <c r="B719" s="14">
        <f>7+B619</f>
        <v/>
      </c>
      <c r="C719" s="15">
        <f>C699</f>
        <v/>
      </c>
      <c r="D719" s="13">
        <f>$G$2</f>
        <v/>
      </c>
      <c r="E719" s="13">
        <f>IFERROR(_xlfn.XLOOKUP(D719,tblEmployees[EmployeeName],tblEmployees[HomeDepartment],""),"")</f>
        <v/>
      </c>
      <c r="F719" s="17" t="n"/>
      <c r="G719" s="17" t="n"/>
      <c r="H719" s="13">
        <f>IFERROR(INDEX(tblTasks[SuggestedCategory],MATCH(tblTime[[#This Row],[TaskName]],tblTasks[TaskName],0)),"")</f>
        <v/>
      </c>
      <c r="I719" s="17" t="n"/>
      <c r="J719" s="13">
        <f>IF(tblTime[[#This Row],[CategoryOverwrite]]="",tblTime[[#This Row],[SuggCategory]],tblTime[[#This Row],[CategoryOverwrite]])</f>
        <v/>
      </c>
      <c r="K719" s="17" t="n"/>
      <c r="L719" s="17" t="n"/>
      <c r="M719" s="13">
        <f>IF(COUNTA(tblTime[[#This Row],[TaskName]:[Entity]],tblTime[[#This Row],[FinalCategory]:[Hours]])=4,"FILLED","OPEN")</f>
        <v/>
      </c>
      <c r="N719" s="13">
        <f>IF(SUMIFS(tblTime[Hours],tblTime[Date],tblTime[[#This Row],[Date]]) &gt; 20, "⚠ Over 20 hours!", "")</f>
        <v/>
      </c>
    </row>
    <row r="720" hidden="1">
      <c r="B720" s="14">
        <f>7+B620</f>
        <v/>
      </c>
      <c r="C720" s="15">
        <f>C700</f>
        <v/>
      </c>
      <c r="D720" s="13">
        <f>$G$2</f>
        <v/>
      </c>
      <c r="E720" s="13">
        <f>IFERROR(_xlfn.XLOOKUP(D720,tblEmployees[EmployeeName],tblEmployees[HomeDepartment],""),"")</f>
        <v/>
      </c>
      <c r="F720" s="17" t="n"/>
      <c r="G720" s="17" t="n"/>
      <c r="H720" s="13">
        <f>IFERROR(INDEX(tblTasks[SuggestedCategory],MATCH(tblTime[[#This Row],[TaskName]],tblTasks[TaskName],0)),"")</f>
        <v/>
      </c>
      <c r="I720" s="17" t="n"/>
      <c r="J720" s="13">
        <f>IF(tblTime[[#This Row],[CategoryOverwrite]]="",tblTime[[#This Row],[SuggCategory]],tblTime[[#This Row],[CategoryOverwrite]])</f>
        <v/>
      </c>
      <c r="K720" s="17" t="n"/>
      <c r="L720" s="17" t="n"/>
      <c r="M720" s="13">
        <f>IF(COUNTA(tblTime[[#This Row],[TaskName]:[Entity]],tblTime[[#This Row],[FinalCategory]:[Hours]])=4,"FILLED","OPEN")</f>
        <v/>
      </c>
      <c r="N720" s="13">
        <f>IF(SUMIFS(tblTime[Hours],tblTime[Date],tblTime[[#This Row],[Date]]) &gt; 20, "⚠ Over 20 hours!", "")</f>
        <v/>
      </c>
    </row>
    <row r="721" hidden="1">
      <c r="B721" s="14">
        <f>7+B621</f>
        <v/>
      </c>
      <c r="C721" s="15">
        <f>C701</f>
        <v/>
      </c>
      <c r="D721" s="13">
        <f>$G$2</f>
        <v/>
      </c>
      <c r="E721" s="13">
        <f>IFERROR(_xlfn.XLOOKUP(D721,tblEmployees[EmployeeName],tblEmployees[HomeDepartment],""),"")</f>
        <v/>
      </c>
      <c r="F721" s="17" t="n"/>
      <c r="G721" s="17" t="n"/>
      <c r="H721" s="13">
        <f>IFERROR(INDEX(tblTasks[SuggestedCategory],MATCH(tblTime[[#This Row],[TaskName]],tblTasks[TaskName],0)),"")</f>
        <v/>
      </c>
      <c r="I721" s="17" t="n"/>
      <c r="J721" s="13">
        <f>IF(tblTime[[#This Row],[CategoryOverwrite]]="",tblTime[[#This Row],[SuggCategory]],tblTime[[#This Row],[CategoryOverwrite]])</f>
        <v/>
      </c>
      <c r="K721" s="17" t="n"/>
      <c r="L721" s="17" t="n"/>
      <c r="M721" s="13">
        <f>IF(COUNTA(tblTime[[#This Row],[TaskName]:[Entity]],tblTime[[#This Row],[FinalCategory]:[Hours]])=4,"FILLED","OPEN")</f>
        <v/>
      </c>
      <c r="N721" s="13">
        <f>IF(SUMIFS(tblTime[Hours],tblTime[Date],tblTime[[#This Row],[Date]]) &gt; 20, "⚠ Over 20 hours!", "")</f>
        <v/>
      </c>
    </row>
    <row r="722" hidden="1">
      <c r="B722" s="14">
        <f>7+B622</f>
        <v/>
      </c>
      <c r="C722" s="15">
        <f>C702</f>
        <v/>
      </c>
      <c r="D722" s="13">
        <f>$G$2</f>
        <v/>
      </c>
      <c r="E722" s="13">
        <f>IFERROR(_xlfn.XLOOKUP(D722,tblEmployees[EmployeeName],tblEmployees[HomeDepartment],""),"")</f>
        <v/>
      </c>
      <c r="F722" s="17" t="n"/>
      <c r="G722" s="17" t="n"/>
      <c r="H722" s="13">
        <f>IFERROR(INDEX(tblTasks[SuggestedCategory],MATCH(tblTime[[#This Row],[TaskName]],tblTasks[TaskName],0)),"")</f>
        <v/>
      </c>
      <c r="I722" s="17" t="n"/>
      <c r="J722" s="13">
        <f>IF(tblTime[[#This Row],[CategoryOverwrite]]="",tblTime[[#This Row],[SuggCategory]],tblTime[[#This Row],[CategoryOverwrite]])</f>
        <v/>
      </c>
      <c r="K722" s="17" t="n"/>
      <c r="L722" s="17" t="n"/>
      <c r="M722" s="13">
        <f>IF(COUNTA(tblTime[[#This Row],[TaskName]:[Entity]],tblTime[[#This Row],[FinalCategory]:[Hours]])=4,"FILLED","OPEN")</f>
        <v/>
      </c>
      <c r="N722" s="13">
        <f>IF(SUMIFS(tblTime[Hours],tblTime[Date],tblTime[[#This Row],[Date]]) &gt; 20, "⚠ Over 20 hours!", "")</f>
        <v/>
      </c>
    </row>
    <row r="723" hidden="1">
      <c r="B723" s="14">
        <f>7+B623</f>
        <v/>
      </c>
      <c r="C723" s="15">
        <f>C703</f>
        <v/>
      </c>
      <c r="D723" s="13">
        <f>$G$2</f>
        <v/>
      </c>
      <c r="E723" s="13">
        <f>IFERROR(_xlfn.XLOOKUP(D723,tblEmployees[EmployeeName],tblEmployees[HomeDepartment],""),"")</f>
        <v/>
      </c>
      <c r="F723" s="17" t="n"/>
      <c r="G723" s="17" t="n"/>
      <c r="H723" s="13">
        <f>IFERROR(INDEX(tblTasks[SuggestedCategory],MATCH(tblTime[[#This Row],[TaskName]],tblTasks[TaskName],0)),"")</f>
        <v/>
      </c>
      <c r="I723" s="17" t="n"/>
      <c r="J723" s="13">
        <f>IF(tblTime[[#This Row],[CategoryOverwrite]]="",tblTime[[#This Row],[SuggCategory]],tblTime[[#This Row],[CategoryOverwrite]])</f>
        <v/>
      </c>
      <c r="K723" s="17" t="n"/>
      <c r="L723" s="17" t="n"/>
      <c r="M723" s="13">
        <f>IF(COUNTA(tblTime[[#This Row],[TaskName]:[Entity]],tblTime[[#This Row],[FinalCategory]:[Hours]])=4,"FILLED","OPEN")</f>
        <v/>
      </c>
      <c r="N723" s="13">
        <f>IF(SUMIFS(tblTime[Hours],tblTime[Date],tblTime[[#This Row],[Date]]) &gt; 20, "⚠ Over 20 hours!", "")</f>
        <v/>
      </c>
    </row>
    <row r="724" hidden="1">
      <c r="B724" s="14">
        <f>7+B624</f>
        <v/>
      </c>
      <c r="C724" s="15">
        <f>C704</f>
        <v/>
      </c>
      <c r="D724" s="13">
        <f>$G$2</f>
        <v/>
      </c>
      <c r="E724" s="13">
        <f>IFERROR(_xlfn.XLOOKUP(D724,tblEmployees[EmployeeName],tblEmployees[HomeDepartment],""),"")</f>
        <v/>
      </c>
      <c r="F724" s="17" t="n"/>
      <c r="G724" s="17" t="n"/>
      <c r="H724" s="13">
        <f>IFERROR(INDEX(tblTasks[SuggestedCategory],MATCH(tblTime[[#This Row],[TaskName]],tblTasks[TaskName],0)),"")</f>
        <v/>
      </c>
      <c r="I724" s="17" t="n"/>
      <c r="J724" s="13">
        <f>IF(tblTime[[#This Row],[CategoryOverwrite]]="",tblTime[[#This Row],[SuggCategory]],tblTime[[#This Row],[CategoryOverwrite]])</f>
        <v/>
      </c>
      <c r="K724" s="17" t="n"/>
      <c r="L724" s="17" t="n"/>
      <c r="M724" s="13">
        <f>IF(COUNTA(tblTime[[#This Row],[TaskName]:[Entity]],tblTime[[#This Row],[FinalCategory]:[Hours]])=4,"FILLED","OPEN")</f>
        <v/>
      </c>
      <c r="N724" s="13">
        <f>IF(SUMIFS(tblTime[Hours],tblTime[Date],tblTime[[#This Row],[Date]]) &gt; 20, "⚠ Over 20 hours!", "")</f>
        <v/>
      </c>
    </row>
    <row r="725" hidden="1">
      <c r="B725" s="14">
        <f>7+B625</f>
        <v/>
      </c>
      <c r="C725" s="15">
        <f>C705</f>
        <v/>
      </c>
      <c r="D725" s="13">
        <f>$G$2</f>
        <v/>
      </c>
      <c r="E725" s="13">
        <f>IFERROR(_xlfn.XLOOKUP(D725,tblEmployees[EmployeeName],tblEmployees[HomeDepartment],""),"")</f>
        <v/>
      </c>
      <c r="F725" s="17" t="n"/>
      <c r="G725" s="17" t="n"/>
      <c r="H725" s="13">
        <f>IFERROR(INDEX(tblTasks[SuggestedCategory],MATCH(tblTime[[#This Row],[TaskName]],tblTasks[TaskName],0)),"")</f>
        <v/>
      </c>
      <c r="I725" s="17" t="n"/>
      <c r="J725" s="13">
        <f>IF(tblTime[[#This Row],[CategoryOverwrite]]="",tblTime[[#This Row],[SuggCategory]],tblTime[[#This Row],[CategoryOverwrite]])</f>
        <v/>
      </c>
      <c r="K725" s="17" t="n"/>
      <c r="L725" s="17" t="n"/>
      <c r="M725" s="13">
        <f>IF(COUNTA(tblTime[[#This Row],[TaskName]:[Entity]],tblTime[[#This Row],[FinalCategory]:[Hours]])=4,"FILLED","OPEN")</f>
        <v/>
      </c>
      <c r="N725" s="13">
        <f>IF(SUMIFS(tblTime[Hours],tblTime[Date],tblTime[[#This Row],[Date]]) &gt; 20, "⚠ Over 20 hours!", "")</f>
        <v/>
      </c>
    </row>
    <row r="726" hidden="1">
      <c r="B726" s="14">
        <f>7+B626</f>
        <v/>
      </c>
      <c r="C726" s="15">
        <f>C706</f>
        <v/>
      </c>
      <c r="D726" s="13">
        <f>$G$2</f>
        <v/>
      </c>
      <c r="E726" s="13">
        <f>IFERROR(_xlfn.XLOOKUP(D726,tblEmployees[EmployeeName],tblEmployees[HomeDepartment],""),"")</f>
        <v/>
      </c>
      <c r="F726" s="17" t="n"/>
      <c r="G726" s="17" t="n"/>
      <c r="H726" s="13">
        <f>IFERROR(INDEX(tblTasks[SuggestedCategory],MATCH(tblTime[[#This Row],[TaskName]],tblTasks[TaskName],0)),"")</f>
        <v/>
      </c>
      <c r="I726" s="17" t="n"/>
      <c r="J726" s="13">
        <f>IF(tblTime[[#This Row],[CategoryOverwrite]]="",tblTime[[#This Row],[SuggCategory]],tblTime[[#This Row],[CategoryOverwrite]])</f>
        <v/>
      </c>
      <c r="K726" s="17" t="n"/>
      <c r="L726" s="17" t="n"/>
      <c r="M726" s="13">
        <f>IF(COUNTA(tblTime[[#This Row],[TaskName]:[Entity]],tblTime[[#This Row],[FinalCategory]:[Hours]])=4,"FILLED","OPEN")</f>
        <v/>
      </c>
      <c r="N726" s="13">
        <f>IF(SUMIFS(tblTime[Hours],tblTime[Date],tblTime[[#This Row],[Date]]) &gt; 20, "⚠ Over 20 hours!", "")</f>
        <v/>
      </c>
    </row>
    <row r="727" hidden="1">
      <c r="B727" s="14">
        <f>7+B627</f>
        <v/>
      </c>
      <c r="C727" s="15">
        <f>C707</f>
        <v/>
      </c>
      <c r="D727" s="13">
        <f>$G$2</f>
        <v/>
      </c>
      <c r="E727" s="13">
        <f>IFERROR(_xlfn.XLOOKUP(D727,tblEmployees[EmployeeName],tblEmployees[HomeDepartment],""),"")</f>
        <v/>
      </c>
      <c r="F727" s="17" t="n"/>
      <c r="G727" s="17" t="n"/>
      <c r="H727" s="13">
        <f>IFERROR(INDEX(tblTasks[SuggestedCategory],MATCH(tblTime[[#This Row],[TaskName]],tblTasks[TaskName],0)),"")</f>
        <v/>
      </c>
      <c r="I727" s="17" t="n"/>
      <c r="J727" s="13">
        <f>IF(tblTime[[#This Row],[CategoryOverwrite]]="",tblTime[[#This Row],[SuggCategory]],tblTime[[#This Row],[CategoryOverwrite]])</f>
        <v/>
      </c>
      <c r="K727" s="17" t="n"/>
      <c r="L727" s="17" t="n"/>
      <c r="M727" s="13">
        <f>IF(COUNTA(tblTime[[#This Row],[TaskName]:[Entity]],tblTime[[#This Row],[FinalCategory]:[Hours]])=4,"FILLED","OPEN")</f>
        <v/>
      </c>
      <c r="N727" s="13">
        <f>IF(SUMIFS(tblTime[Hours],tblTime[Date],tblTime[[#This Row],[Date]]) &gt; 20, "⚠ Over 20 hours!", "")</f>
        <v/>
      </c>
    </row>
    <row r="728" hidden="1">
      <c r="B728" s="14">
        <f>7+B628</f>
        <v/>
      </c>
      <c r="C728" s="15">
        <f>C708</f>
        <v/>
      </c>
      <c r="D728" s="13">
        <f>$G$2</f>
        <v/>
      </c>
      <c r="E728" s="13">
        <f>IFERROR(_xlfn.XLOOKUP(D728,tblEmployees[EmployeeName],tblEmployees[HomeDepartment],""),"")</f>
        <v/>
      </c>
      <c r="F728" s="17" t="n"/>
      <c r="G728" s="17" t="n"/>
      <c r="H728" s="13">
        <f>IFERROR(INDEX(tblTasks[SuggestedCategory],MATCH(tblTime[[#This Row],[TaskName]],tblTasks[TaskName],0)),"")</f>
        <v/>
      </c>
      <c r="I728" s="17" t="n"/>
      <c r="J728" s="13">
        <f>IF(tblTime[[#This Row],[CategoryOverwrite]]="",tblTime[[#This Row],[SuggCategory]],tblTime[[#This Row],[CategoryOverwrite]])</f>
        <v/>
      </c>
      <c r="K728" s="17" t="n"/>
      <c r="L728" s="17" t="n"/>
      <c r="M728" s="13">
        <f>IF(COUNTA(tblTime[[#This Row],[TaskName]:[Entity]],tblTime[[#This Row],[FinalCategory]:[Hours]])=4,"FILLED","OPEN")</f>
        <v/>
      </c>
      <c r="N728" s="13">
        <f>IF(SUMIFS(tblTime[Hours],tblTime[Date],tblTime[[#This Row],[Date]]) &gt; 20, "⚠ Over 20 hours!", "")</f>
        <v/>
      </c>
    </row>
    <row r="729" hidden="1">
      <c r="B729" s="14">
        <f>7+B629</f>
        <v/>
      </c>
      <c r="C729" s="15">
        <f>C709</f>
        <v/>
      </c>
      <c r="D729" s="13">
        <f>$G$2</f>
        <v/>
      </c>
      <c r="E729" s="13">
        <f>IFERROR(_xlfn.XLOOKUP(D729,tblEmployees[EmployeeName],tblEmployees[HomeDepartment],""),"")</f>
        <v/>
      </c>
      <c r="F729" s="17" t="n"/>
      <c r="G729" s="17" t="n"/>
      <c r="H729" s="13">
        <f>IFERROR(INDEX(tblTasks[SuggestedCategory],MATCH(tblTime[[#This Row],[TaskName]],tblTasks[TaskName],0)),"")</f>
        <v/>
      </c>
      <c r="I729" s="17" t="n"/>
      <c r="J729" s="13">
        <f>IF(tblTime[[#This Row],[CategoryOverwrite]]="",tblTime[[#This Row],[SuggCategory]],tblTime[[#This Row],[CategoryOverwrite]])</f>
        <v/>
      </c>
      <c r="K729" s="17" t="n"/>
      <c r="L729" s="17" t="n"/>
      <c r="M729" s="13">
        <f>IF(COUNTA(tblTime[[#This Row],[TaskName]:[Entity]],tblTime[[#This Row],[FinalCategory]:[Hours]])=4,"FILLED","OPEN")</f>
        <v/>
      </c>
      <c r="N729" s="13">
        <f>IF(SUMIFS(tblTime[Hours],tblTime[Date],tblTime[[#This Row],[Date]]) &gt; 20, "⚠ Over 20 hours!", "")</f>
        <v/>
      </c>
    </row>
    <row r="730" hidden="1">
      <c r="B730" s="14">
        <f>7+B630</f>
        <v/>
      </c>
      <c r="C730" s="15">
        <f>C710</f>
        <v/>
      </c>
      <c r="D730" s="13">
        <f>$G$2</f>
        <v/>
      </c>
      <c r="E730" s="13">
        <f>IFERROR(_xlfn.XLOOKUP(D730,tblEmployees[EmployeeName],tblEmployees[HomeDepartment],""),"")</f>
        <v/>
      </c>
      <c r="F730" s="17" t="n"/>
      <c r="G730" s="17" t="n"/>
      <c r="H730" s="13">
        <f>IFERROR(INDEX(tblTasks[SuggestedCategory],MATCH(tblTime[[#This Row],[TaskName]],tblTasks[TaskName],0)),"")</f>
        <v/>
      </c>
      <c r="I730" s="17" t="n"/>
      <c r="J730" s="13">
        <f>IF(tblTime[[#This Row],[CategoryOverwrite]]="",tblTime[[#This Row],[SuggCategory]],tblTime[[#This Row],[CategoryOverwrite]])</f>
        <v/>
      </c>
      <c r="K730" s="17" t="n"/>
      <c r="L730" s="17" t="n"/>
      <c r="M730" s="13">
        <f>IF(COUNTA(tblTime[[#This Row],[TaskName]:[Entity]],tblTime[[#This Row],[FinalCategory]:[Hours]])=4,"FILLED","OPEN")</f>
        <v/>
      </c>
      <c r="N730" s="13">
        <f>IF(SUMIFS(tblTime[Hours],tblTime[Date],tblTime[[#This Row],[Date]]) &gt; 20, "⚠ Over 20 hours!", "")</f>
        <v/>
      </c>
    </row>
    <row r="731" hidden="1">
      <c r="B731" s="14">
        <f>7+B631</f>
        <v/>
      </c>
      <c r="C731" s="15">
        <f>C711</f>
        <v/>
      </c>
      <c r="D731" s="13">
        <f>$G$2</f>
        <v/>
      </c>
      <c r="E731" s="13">
        <f>IFERROR(_xlfn.XLOOKUP(D731,tblEmployees[EmployeeName],tblEmployees[HomeDepartment],""),"")</f>
        <v/>
      </c>
      <c r="F731" s="17" t="n"/>
      <c r="G731" s="17" t="n"/>
      <c r="H731" s="13">
        <f>IFERROR(INDEX(tblTasks[SuggestedCategory],MATCH(tblTime[[#This Row],[TaskName]],tblTasks[TaskName],0)),"")</f>
        <v/>
      </c>
      <c r="I731" s="17" t="n"/>
      <c r="J731" s="13">
        <f>IF(tblTime[[#This Row],[CategoryOverwrite]]="",tblTime[[#This Row],[SuggCategory]],tblTime[[#This Row],[CategoryOverwrite]])</f>
        <v/>
      </c>
      <c r="K731" s="17" t="n"/>
      <c r="L731" s="17" t="n"/>
      <c r="M731" s="13">
        <f>IF(COUNTA(tblTime[[#This Row],[TaskName]:[Entity]],tblTime[[#This Row],[FinalCategory]:[Hours]])=4,"FILLED","OPEN")</f>
        <v/>
      </c>
      <c r="N731" s="13">
        <f>IF(SUMIFS(tblTime[Hours],tblTime[Date],tblTime[[#This Row],[Date]]) &gt; 20, "⚠ Over 20 hours!", "")</f>
        <v/>
      </c>
    </row>
    <row r="732" hidden="1">
      <c r="B732" s="14">
        <f>7+B632</f>
        <v/>
      </c>
      <c r="C732" s="15">
        <f>C712</f>
        <v/>
      </c>
      <c r="D732" s="13">
        <f>$G$2</f>
        <v/>
      </c>
      <c r="E732" s="13">
        <f>IFERROR(_xlfn.XLOOKUP(D732,tblEmployees[EmployeeName],tblEmployees[HomeDepartment],""),"")</f>
        <v/>
      </c>
      <c r="F732" s="17" t="n"/>
      <c r="G732" s="17" t="n"/>
      <c r="H732" s="13">
        <f>IFERROR(INDEX(tblTasks[SuggestedCategory],MATCH(tblTime[[#This Row],[TaskName]],tblTasks[TaskName],0)),"")</f>
        <v/>
      </c>
      <c r="I732" s="17" t="n"/>
      <c r="J732" s="13">
        <f>IF(tblTime[[#This Row],[CategoryOverwrite]]="",tblTime[[#This Row],[SuggCategory]],tblTime[[#This Row],[CategoryOverwrite]])</f>
        <v/>
      </c>
      <c r="K732" s="17" t="n"/>
      <c r="L732" s="17" t="n"/>
      <c r="M732" s="13">
        <f>IF(COUNTA(tblTime[[#This Row],[TaskName]:[Entity]],tblTime[[#This Row],[FinalCategory]:[Hours]])=4,"FILLED","OPEN")</f>
        <v/>
      </c>
      <c r="N732" s="13">
        <f>IF(SUMIFS(tblTime[Hours],tblTime[Date],tblTime[[#This Row],[Date]]) &gt; 20, "⚠ Over 20 hours!", "")</f>
        <v/>
      </c>
    </row>
    <row r="733" hidden="1">
      <c r="B733" s="14">
        <f>7+B633</f>
        <v/>
      </c>
      <c r="C733" s="15">
        <f>C713</f>
        <v/>
      </c>
      <c r="D733" s="13">
        <f>$G$2</f>
        <v/>
      </c>
      <c r="E733" s="13">
        <f>IFERROR(_xlfn.XLOOKUP(D733,tblEmployees[EmployeeName],tblEmployees[HomeDepartment],""),"")</f>
        <v/>
      </c>
      <c r="F733" s="17" t="n"/>
      <c r="G733" s="17" t="n"/>
      <c r="H733" s="13">
        <f>IFERROR(INDEX(tblTasks[SuggestedCategory],MATCH(tblTime[[#This Row],[TaskName]],tblTasks[TaskName],0)),"")</f>
        <v/>
      </c>
      <c r="I733" s="17" t="n"/>
      <c r="J733" s="13">
        <f>IF(tblTime[[#This Row],[CategoryOverwrite]]="",tblTime[[#This Row],[SuggCategory]],tblTime[[#This Row],[CategoryOverwrite]])</f>
        <v/>
      </c>
      <c r="K733" s="17" t="n"/>
      <c r="L733" s="17" t="n"/>
      <c r="M733" s="13">
        <f>IF(COUNTA(tblTime[[#This Row],[TaskName]:[Entity]],tblTime[[#This Row],[FinalCategory]:[Hours]])=4,"FILLED","OPEN")</f>
        <v/>
      </c>
      <c r="N733" s="13">
        <f>IF(SUMIFS(tblTime[Hours],tblTime[Date],tblTime[[#This Row],[Date]]) &gt; 20, "⚠ Over 20 hours!", "")</f>
        <v/>
      </c>
    </row>
    <row r="734" hidden="1">
      <c r="B734" s="14">
        <f>7+B634</f>
        <v/>
      </c>
      <c r="C734" s="15">
        <f>C714</f>
        <v/>
      </c>
      <c r="D734" s="13">
        <f>$G$2</f>
        <v/>
      </c>
      <c r="E734" s="13">
        <f>IFERROR(_xlfn.XLOOKUP(D734,tblEmployees[EmployeeName],tblEmployees[HomeDepartment],""),"")</f>
        <v/>
      </c>
      <c r="F734" s="17" t="n"/>
      <c r="G734" s="17" t="n"/>
      <c r="H734" s="13">
        <f>IFERROR(INDEX(tblTasks[SuggestedCategory],MATCH(tblTime[[#This Row],[TaskName]],tblTasks[TaskName],0)),"")</f>
        <v/>
      </c>
      <c r="I734" s="17" t="n"/>
      <c r="J734" s="13">
        <f>IF(tblTime[[#This Row],[CategoryOverwrite]]="",tblTime[[#This Row],[SuggCategory]],tblTime[[#This Row],[CategoryOverwrite]])</f>
        <v/>
      </c>
      <c r="K734" s="17" t="n"/>
      <c r="L734" s="17" t="n"/>
      <c r="M734" s="13">
        <f>IF(COUNTA(tblTime[[#This Row],[TaskName]:[Entity]],tblTime[[#This Row],[FinalCategory]:[Hours]])=4,"FILLED","OPEN")</f>
        <v/>
      </c>
      <c r="N734" s="13">
        <f>IF(SUMIFS(tblTime[Hours],tblTime[Date],tblTime[[#This Row],[Date]]) &gt; 20, "⚠ Over 20 hours!", "")</f>
        <v/>
      </c>
    </row>
    <row r="735" hidden="1">
      <c r="B735" s="14">
        <f>7+B635</f>
        <v/>
      </c>
      <c r="C735" s="15">
        <f>C715</f>
        <v/>
      </c>
      <c r="D735" s="13">
        <f>$G$2</f>
        <v/>
      </c>
      <c r="E735" s="13">
        <f>IFERROR(_xlfn.XLOOKUP(D735,tblEmployees[EmployeeName],tblEmployees[HomeDepartment],""),"")</f>
        <v/>
      </c>
      <c r="F735" s="17" t="n"/>
      <c r="G735" s="17" t="n"/>
      <c r="H735" s="13">
        <f>IFERROR(INDEX(tblTasks[SuggestedCategory],MATCH(tblTime[[#This Row],[TaskName]],tblTasks[TaskName],0)),"")</f>
        <v/>
      </c>
      <c r="I735" s="17" t="n"/>
      <c r="J735" s="13">
        <f>IF(tblTime[[#This Row],[CategoryOverwrite]]="",tblTime[[#This Row],[SuggCategory]],tblTime[[#This Row],[CategoryOverwrite]])</f>
        <v/>
      </c>
      <c r="K735" s="17" t="n"/>
      <c r="L735" s="17" t="n"/>
      <c r="M735" s="13">
        <f>IF(COUNTA(tblTime[[#This Row],[TaskName]:[Entity]],tblTime[[#This Row],[FinalCategory]:[Hours]])=4,"FILLED","OPEN")</f>
        <v/>
      </c>
      <c r="N735" s="13">
        <f>IF(SUMIFS(tblTime[Hours],tblTime[Date],tblTime[[#This Row],[Date]]) &gt; 20, "⚠ Over 20 hours!", "")</f>
        <v/>
      </c>
    </row>
    <row r="736" hidden="1">
      <c r="B736" s="14">
        <f>7+B636</f>
        <v/>
      </c>
      <c r="C736" s="15">
        <f>C716</f>
        <v/>
      </c>
      <c r="D736" s="13">
        <f>$G$2</f>
        <v/>
      </c>
      <c r="E736" s="13">
        <f>IFERROR(_xlfn.XLOOKUP(D736,tblEmployees[EmployeeName],tblEmployees[HomeDepartment],""),"")</f>
        <v/>
      </c>
      <c r="F736" s="17" t="n"/>
      <c r="G736" s="17" t="n"/>
      <c r="H736" s="13">
        <f>IFERROR(INDEX(tblTasks[SuggestedCategory],MATCH(tblTime[[#This Row],[TaskName]],tblTasks[TaskName],0)),"")</f>
        <v/>
      </c>
      <c r="I736" s="17" t="n"/>
      <c r="J736" s="13">
        <f>IF(tblTime[[#This Row],[CategoryOverwrite]]="",tblTime[[#This Row],[SuggCategory]],tblTime[[#This Row],[CategoryOverwrite]])</f>
        <v/>
      </c>
      <c r="K736" s="17" t="n"/>
      <c r="L736" s="17" t="n"/>
      <c r="M736" s="13">
        <f>IF(COUNTA(tblTime[[#This Row],[TaskName]:[Entity]],tblTime[[#This Row],[FinalCategory]:[Hours]])=4,"FILLED","OPEN")</f>
        <v/>
      </c>
      <c r="N736" s="13">
        <f>IF(SUMIFS(tblTime[Hours],tblTime[Date],tblTime[[#This Row],[Date]]) &gt; 20, "⚠ Over 20 hours!", "")</f>
        <v/>
      </c>
    </row>
    <row r="737" hidden="1">
      <c r="B737" s="14">
        <f>7+B637</f>
        <v/>
      </c>
      <c r="C737" s="15">
        <f>C717</f>
        <v/>
      </c>
      <c r="D737" s="13">
        <f>$G$2</f>
        <v/>
      </c>
      <c r="E737" s="13">
        <f>IFERROR(_xlfn.XLOOKUP(D737,tblEmployees[EmployeeName],tblEmployees[HomeDepartment],""),"")</f>
        <v/>
      </c>
      <c r="F737" s="17" t="n"/>
      <c r="G737" s="17" t="n"/>
      <c r="H737" s="13">
        <f>IFERROR(INDEX(tblTasks[SuggestedCategory],MATCH(tblTime[[#This Row],[TaskName]],tblTasks[TaskName],0)),"")</f>
        <v/>
      </c>
      <c r="I737" s="17" t="n"/>
      <c r="J737" s="13">
        <f>IF(tblTime[[#This Row],[CategoryOverwrite]]="",tblTime[[#This Row],[SuggCategory]],tblTime[[#This Row],[CategoryOverwrite]])</f>
        <v/>
      </c>
      <c r="K737" s="17" t="n"/>
      <c r="L737" s="17" t="n"/>
      <c r="M737" s="13">
        <f>IF(COUNTA(tblTime[[#This Row],[TaskName]:[Entity]],tblTime[[#This Row],[FinalCategory]:[Hours]])=4,"FILLED","OPEN")</f>
        <v/>
      </c>
      <c r="N737" s="13">
        <f>IF(SUMIFS(tblTime[Hours],tblTime[Date],tblTime[[#This Row],[Date]]) &gt; 20, "⚠ Over 20 hours!", "")</f>
        <v/>
      </c>
    </row>
    <row r="738" hidden="1">
      <c r="B738" s="14">
        <f>7+B638</f>
        <v/>
      </c>
      <c r="C738" s="15">
        <f>C718</f>
        <v/>
      </c>
      <c r="D738" s="13">
        <f>$G$2</f>
        <v/>
      </c>
      <c r="E738" s="13">
        <f>IFERROR(_xlfn.XLOOKUP(D738,tblEmployees[EmployeeName],tblEmployees[HomeDepartment],""),"")</f>
        <v/>
      </c>
      <c r="F738" s="17" t="n"/>
      <c r="G738" s="17" t="n"/>
      <c r="H738" s="13">
        <f>IFERROR(INDEX(tblTasks[SuggestedCategory],MATCH(tblTime[[#This Row],[TaskName]],tblTasks[TaskName],0)),"")</f>
        <v/>
      </c>
      <c r="I738" s="17" t="n"/>
      <c r="J738" s="13">
        <f>IF(tblTime[[#This Row],[CategoryOverwrite]]="",tblTime[[#This Row],[SuggCategory]],tblTime[[#This Row],[CategoryOverwrite]])</f>
        <v/>
      </c>
      <c r="K738" s="17" t="n"/>
      <c r="L738" s="17" t="n"/>
      <c r="M738" s="13">
        <f>IF(COUNTA(tblTime[[#This Row],[TaskName]:[Entity]],tblTime[[#This Row],[FinalCategory]:[Hours]])=4,"FILLED","OPEN")</f>
        <v/>
      </c>
      <c r="N738" s="13">
        <f>IF(SUMIFS(tblTime[Hours],tblTime[Date],tblTime[[#This Row],[Date]]) &gt; 20, "⚠ Over 20 hours!", "")</f>
        <v/>
      </c>
    </row>
    <row r="739" hidden="1">
      <c r="B739" s="14">
        <f>7+B639</f>
        <v/>
      </c>
      <c r="C739" s="15">
        <f>C719</f>
        <v/>
      </c>
      <c r="D739" s="13">
        <f>$G$2</f>
        <v/>
      </c>
      <c r="E739" s="13">
        <f>IFERROR(_xlfn.XLOOKUP(D739,tblEmployees[EmployeeName],tblEmployees[HomeDepartment],""),"")</f>
        <v/>
      </c>
      <c r="F739" s="17" t="n"/>
      <c r="G739" s="17" t="n"/>
      <c r="H739" s="13">
        <f>IFERROR(INDEX(tblTasks[SuggestedCategory],MATCH(tblTime[[#This Row],[TaskName]],tblTasks[TaskName],0)),"")</f>
        <v/>
      </c>
      <c r="I739" s="17" t="n"/>
      <c r="J739" s="13">
        <f>IF(tblTime[[#This Row],[CategoryOverwrite]]="",tblTime[[#This Row],[SuggCategory]],tblTime[[#This Row],[CategoryOverwrite]])</f>
        <v/>
      </c>
      <c r="K739" s="17" t="n"/>
      <c r="L739" s="17" t="n"/>
      <c r="M739" s="13">
        <f>IF(COUNTA(tblTime[[#This Row],[TaskName]:[Entity]],tblTime[[#This Row],[FinalCategory]:[Hours]])=4,"FILLED","OPEN")</f>
        <v/>
      </c>
      <c r="N739" s="13">
        <f>IF(SUMIFS(tblTime[Hours],tblTime[Date],tblTime[[#This Row],[Date]]) &gt; 20, "⚠ Over 20 hours!", "")</f>
        <v/>
      </c>
    </row>
    <row r="740" hidden="1">
      <c r="B740" s="14">
        <f>7+B640</f>
        <v/>
      </c>
      <c r="C740" s="15">
        <f>C720</f>
        <v/>
      </c>
      <c r="D740" s="13">
        <f>$G$2</f>
        <v/>
      </c>
      <c r="E740" s="13">
        <f>IFERROR(_xlfn.XLOOKUP(D740,tblEmployees[EmployeeName],tblEmployees[HomeDepartment],""),"")</f>
        <v/>
      </c>
      <c r="F740" s="17" t="n"/>
      <c r="G740" s="17" t="n"/>
      <c r="H740" s="13">
        <f>IFERROR(INDEX(tblTasks[SuggestedCategory],MATCH(tblTime[[#This Row],[TaskName]],tblTasks[TaskName],0)),"")</f>
        <v/>
      </c>
      <c r="I740" s="17" t="n"/>
      <c r="J740" s="13">
        <f>IF(tblTime[[#This Row],[CategoryOverwrite]]="",tblTime[[#This Row],[SuggCategory]],tblTime[[#This Row],[CategoryOverwrite]])</f>
        <v/>
      </c>
      <c r="K740" s="17" t="n"/>
      <c r="L740" s="17" t="n"/>
      <c r="M740" s="13">
        <f>IF(COUNTA(tblTime[[#This Row],[TaskName]:[Entity]],tblTime[[#This Row],[FinalCategory]:[Hours]])=4,"FILLED","OPEN")</f>
        <v/>
      </c>
      <c r="N740" s="13">
        <f>IF(SUMIFS(tblTime[Hours],tblTime[Date],tblTime[[#This Row],[Date]]) &gt; 20, "⚠ Over 20 hours!", "")</f>
        <v/>
      </c>
    </row>
    <row r="741" hidden="1">
      <c r="B741" s="14">
        <f>7+B641</f>
        <v/>
      </c>
      <c r="C741" s="15">
        <f>C721</f>
        <v/>
      </c>
      <c r="D741" s="13">
        <f>$G$2</f>
        <v/>
      </c>
      <c r="E741" s="13">
        <f>IFERROR(_xlfn.XLOOKUP(D741,tblEmployees[EmployeeName],tblEmployees[HomeDepartment],""),"")</f>
        <v/>
      </c>
      <c r="F741" s="17" t="n"/>
      <c r="G741" s="17" t="n"/>
      <c r="H741" s="13">
        <f>IFERROR(INDEX(tblTasks[SuggestedCategory],MATCH(tblTime[[#This Row],[TaskName]],tblTasks[TaskName],0)),"")</f>
        <v/>
      </c>
      <c r="I741" s="17" t="n"/>
      <c r="J741" s="13">
        <f>IF(tblTime[[#This Row],[CategoryOverwrite]]="",tblTime[[#This Row],[SuggCategory]],tblTime[[#This Row],[CategoryOverwrite]])</f>
        <v/>
      </c>
      <c r="K741" s="17" t="n"/>
      <c r="L741" s="17" t="n"/>
      <c r="M741" s="13">
        <f>IF(COUNTA(tblTime[[#This Row],[TaskName]:[Entity]],tblTime[[#This Row],[FinalCategory]:[Hours]])=4,"FILLED","OPEN")</f>
        <v/>
      </c>
      <c r="N741" s="13">
        <f>IF(SUMIFS(tblTime[Hours],tblTime[Date],tblTime[[#This Row],[Date]]) &gt; 20, "⚠ Over 20 hours!", "")</f>
        <v/>
      </c>
    </row>
    <row r="742" hidden="1">
      <c r="B742" s="14">
        <f>7+B642</f>
        <v/>
      </c>
      <c r="C742" s="15">
        <f>C722</f>
        <v/>
      </c>
      <c r="D742" s="13">
        <f>$G$2</f>
        <v/>
      </c>
      <c r="E742" s="13">
        <f>IFERROR(_xlfn.XLOOKUP(D742,tblEmployees[EmployeeName],tblEmployees[HomeDepartment],""),"")</f>
        <v/>
      </c>
      <c r="F742" s="17" t="n"/>
      <c r="G742" s="17" t="n"/>
      <c r="H742" s="13">
        <f>IFERROR(INDEX(tblTasks[SuggestedCategory],MATCH(tblTime[[#This Row],[TaskName]],tblTasks[TaskName],0)),"")</f>
        <v/>
      </c>
      <c r="I742" s="17" t="n"/>
      <c r="J742" s="13">
        <f>IF(tblTime[[#This Row],[CategoryOverwrite]]="",tblTime[[#This Row],[SuggCategory]],tblTime[[#This Row],[CategoryOverwrite]])</f>
        <v/>
      </c>
      <c r="K742" s="17" t="n"/>
      <c r="L742" s="17" t="n"/>
      <c r="M742" s="13">
        <f>IF(COUNTA(tblTime[[#This Row],[TaskName]:[Entity]],tblTime[[#This Row],[FinalCategory]:[Hours]])=4,"FILLED","OPEN")</f>
        <v/>
      </c>
      <c r="N742" s="13">
        <f>IF(SUMIFS(tblTime[Hours],tblTime[Date],tblTime[[#This Row],[Date]]) &gt; 20, "⚠ Over 20 hours!", "")</f>
        <v/>
      </c>
    </row>
    <row r="743" hidden="1">
      <c r="B743" s="14">
        <f>7+B643</f>
        <v/>
      </c>
      <c r="C743" s="15">
        <f>C723</f>
        <v/>
      </c>
      <c r="D743" s="13">
        <f>$G$2</f>
        <v/>
      </c>
      <c r="E743" s="13">
        <f>IFERROR(_xlfn.XLOOKUP(D743,tblEmployees[EmployeeName],tblEmployees[HomeDepartment],""),"")</f>
        <v/>
      </c>
      <c r="F743" s="17" t="n"/>
      <c r="G743" s="17" t="n"/>
      <c r="H743" s="13">
        <f>IFERROR(INDEX(tblTasks[SuggestedCategory],MATCH(tblTime[[#This Row],[TaskName]],tblTasks[TaskName],0)),"")</f>
        <v/>
      </c>
      <c r="I743" s="17" t="n"/>
      <c r="J743" s="13">
        <f>IF(tblTime[[#This Row],[CategoryOverwrite]]="",tblTime[[#This Row],[SuggCategory]],tblTime[[#This Row],[CategoryOverwrite]])</f>
        <v/>
      </c>
      <c r="K743" s="17" t="n"/>
      <c r="L743" s="17" t="n"/>
      <c r="M743" s="13">
        <f>IF(COUNTA(tblTime[[#This Row],[TaskName]:[Entity]],tblTime[[#This Row],[FinalCategory]:[Hours]])=4,"FILLED","OPEN")</f>
        <v/>
      </c>
      <c r="N743" s="13">
        <f>IF(SUMIFS(tblTime[Hours],tblTime[Date],tblTime[[#This Row],[Date]]) &gt; 20, "⚠ Over 20 hours!", "")</f>
        <v/>
      </c>
    </row>
    <row r="744" hidden="1">
      <c r="B744" s="14">
        <f>7+B644</f>
        <v/>
      </c>
      <c r="C744" s="15">
        <f>C724</f>
        <v/>
      </c>
      <c r="D744" s="13">
        <f>$G$2</f>
        <v/>
      </c>
      <c r="E744" s="13">
        <f>IFERROR(_xlfn.XLOOKUP(D744,tblEmployees[EmployeeName],tblEmployees[HomeDepartment],""),"")</f>
        <v/>
      </c>
      <c r="F744" s="17" t="n"/>
      <c r="G744" s="17" t="n"/>
      <c r="H744" s="13">
        <f>IFERROR(INDEX(tblTasks[SuggestedCategory],MATCH(tblTime[[#This Row],[TaskName]],tblTasks[TaskName],0)),"")</f>
        <v/>
      </c>
      <c r="I744" s="17" t="n"/>
      <c r="J744" s="13">
        <f>IF(tblTime[[#This Row],[CategoryOverwrite]]="",tblTime[[#This Row],[SuggCategory]],tblTime[[#This Row],[CategoryOverwrite]])</f>
        <v/>
      </c>
      <c r="K744" s="17" t="n"/>
      <c r="L744" s="17" t="n"/>
      <c r="M744" s="13">
        <f>IF(COUNTA(tblTime[[#This Row],[TaskName]:[Entity]],tblTime[[#This Row],[FinalCategory]:[Hours]])=4,"FILLED","OPEN")</f>
        <v/>
      </c>
      <c r="N744" s="13">
        <f>IF(SUMIFS(tblTime[Hours],tblTime[Date],tblTime[[#This Row],[Date]]) &gt; 20, "⚠ Over 20 hours!", "")</f>
        <v/>
      </c>
    </row>
    <row r="745" hidden="1">
      <c r="B745" s="14">
        <f>7+B645</f>
        <v/>
      </c>
      <c r="C745" s="15">
        <f>C725</f>
        <v/>
      </c>
      <c r="D745" s="13">
        <f>$G$2</f>
        <v/>
      </c>
      <c r="E745" s="13">
        <f>IFERROR(_xlfn.XLOOKUP(D745,tblEmployees[EmployeeName],tblEmployees[HomeDepartment],""),"")</f>
        <v/>
      </c>
      <c r="F745" s="17" t="n"/>
      <c r="G745" s="17" t="n"/>
      <c r="H745" s="13">
        <f>IFERROR(INDEX(tblTasks[SuggestedCategory],MATCH(tblTime[[#This Row],[TaskName]],tblTasks[TaskName],0)),"")</f>
        <v/>
      </c>
      <c r="I745" s="17" t="n"/>
      <c r="J745" s="13">
        <f>IF(tblTime[[#This Row],[CategoryOverwrite]]="",tblTime[[#This Row],[SuggCategory]],tblTime[[#This Row],[CategoryOverwrite]])</f>
        <v/>
      </c>
      <c r="K745" s="17" t="n"/>
      <c r="L745" s="17" t="n"/>
      <c r="M745" s="13">
        <f>IF(COUNTA(tblTime[[#This Row],[TaskName]:[Entity]],tblTime[[#This Row],[FinalCategory]:[Hours]])=4,"FILLED","OPEN")</f>
        <v/>
      </c>
      <c r="N745" s="13">
        <f>IF(SUMIFS(tblTime[Hours],tblTime[Date],tblTime[[#This Row],[Date]]) &gt; 20, "⚠ Over 20 hours!", "")</f>
        <v/>
      </c>
    </row>
    <row r="746" hidden="1">
      <c r="B746" s="14">
        <f>7+B646</f>
        <v/>
      </c>
      <c r="C746" s="15">
        <f>C726</f>
        <v/>
      </c>
      <c r="D746" s="13">
        <f>$G$2</f>
        <v/>
      </c>
      <c r="E746" s="13">
        <f>IFERROR(_xlfn.XLOOKUP(D746,tblEmployees[EmployeeName],tblEmployees[HomeDepartment],""),"")</f>
        <v/>
      </c>
      <c r="F746" s="17" t="n"/>
      <c r="G746" s="17" t="n"/>
      <c r="H746" s="13">
        <f>IFERROR(INDEX(tblTasks[SuggestedCategory],MATCH(tblTime[[#This Row],[TaskName]],tblTasks[TaskName],0)),"")</f>
        <v/>
      </c>
      <c r="I746" s="17" t="n"/>
      <c r="J746" s="13">
        <f>IF(tblTime[[#This Row],[CategoryOverwrite]]="",tblTime[[#This Row],[SuggCategory]],tblTime[[#This Row],[CategoryOverwrite]])</f>
        <v/>
      </c>
      <c r="K746" s="17" t="n"/>
      <c r="L746" s="17" t="n"/>
      <c r="M746" s="13">
        <f>IF(COUNTA(tblTime[[#This Row],[TaskName]:[Entity]],tblTime[[#This Row],[FinalCategory]:[Hours]])=4,"FILLED","OPEN")</f>
        <v/>
      </c>
      <c r="N746" s="13">
        <f>IF(SUMIFS(tblTime[Hours],tblTime[Date],tblTime[[#This Row],[Date]]) &gt; 20, "⚠ Over 20 hours!", "")</f>
        <v/>
      </c>
    </row>
    <row r="747" hidden="1">
      <c r="B747" s="14">
        <f>7+B647</f>
        <v/>
      </c>
      <c r="C747" s="15">
        <f>C727</f>
        <v/>
      </c>
      <c r="D747" s="13">
        <f>$G$2</f>
        <v/>
      </c>
      <c r="E747" s="13">
        <f>IFERROR(_xlfn.XLOOKUP(D747,tblEmployees[EmployeeName],tblEmployees[HomeDepartment],""),"")</f>
        <v/>
      </c>
      <c r="F747" s="17" t="n"/>
      <c r="G747" s="17" t="n"/>
      <c r="H747" s="13">
        <f>IFERROR(INDEX(tblTasks[SuggestedCategory],MATCH(tblTime[[#This Row],[TaskName]],tblTasks[TaskName],0)),"")</f>
        <v/>
      </c>
      <c r="I747" s="17" t="n"/>
      <c r="J747" s="13">
        <f>IF(tblTime[[#This Row],[CategoryOverwrite]]="",tblTime[[#This Row],[SuggCategory]],tblTime[[#This Row],[CategoryOverwrite]])</f>
        <v/>
      </c>
      <c r="K747" s="17" t="n"/>
      <c r="L747" s="17" t="n"/>
      <c r="M747" s="13">
        <f>IF(COUNTA(tblTime[[#This Row],[TaskName]:[Entity]],tblTime[[#This Row],[FinalCategory]:[Hours]])=4,"FILLED","OPEN")</f>
        <v/>
      </c>
      <c r="N747" s="13">
        <f>IF(SUMIFS(tblTime[Hours],tblTime[Date],tblTime[[#This Row],[Date]]) &gt; 20, "⚠ Over 20 hours!", "")</f>
        <v/>
      </c>
    </row>
    <row r="748" hidden="1">
      <c r="B748" s="14">
        <f>7+B648</f>
        <v/>
      </c>
      <c r="C748" s="15">
        <f>C728</f>
        <v/>
      </c>
      <c r="D748" s="13">
        <f>$G$2</f>
        <v/>
      </c>
      <c r="E748" s="13">
        <f>IFERROR(_xlfn.XLOOKUP(D748,tblEmployees[EmployeeName],tblEmployees[HomeDepartment],""),"")</f>
        <v/>
      </c>
      <c r="F748" s="17" t="n"/>
      <c r="G748" s="17" t="n"/>
      <c r="H748" s="13">
        <f>IFERROR(INDEX(tblTasks[SuggestedCategory],MATCH(tblTime[[#This Row],[TaskName]],tblTasks[TaskName],0)),"")</f>
        <v/>
      </c>
      <c r="I748" s="17" t="n"/>
      <c r="J748" s="13">
        <f>IF(tblTime[[#This Row],[CategoryOverwrite]]="",tblTime[[#This Row],[SuggCategory]],tblTime[[#This Row],[CategoryOverwrite]])</f>
        <v/>
      </c>
      <c r="K748" s="17" t="n"/>
      <c r="L748" s="17" t="n"/>
      <c r="M748" s="13">
        <f>IF(COUNTA(tblTime[[#This Row],[TaskName]:[Entity]],tblTime[[#This Row],[FinalCategory]:[Hours]])=4,"FILLED","OPEN")</f>
        <v/>
      </c>
      <c r="N748" s="13">
        <f>IF(SUMIFS(tblTime[Hours],tblTime[Date],tblTime[[#This Row],[Date]]) &gt; 20, "⚠ Over 20 hours!", "")</f>
        <v/>
      </c>
    </row>
    <row r="749" hidden="1">
      <c r="B749" s="14">
        <f>7+B649</f>
        <v/>
      </c>
      <c r="C749" s="15">
        <f>C729</f>
        <v/>
      </c>
      <c r="D749" s="13">
        <f>$G$2</f>
        <v/>
      </c>
      <c r="E749" s="13">
        <f>IFERROR(_xlfn.XLOOKUP(D749,tblEmployees[EmployeeName],tblEmployees[HomeDepartment],""),"")</f>
        <v/>
      </c>
      <c r="F749" s="17" t="n"/>
      <c r="G749" s="17" t="n"/>
      <c r="H749" s="13">
        <f>IFERROR(INDEX(tblTasks[SuggestedCategory],MATCH(tblTime[[#This Row],[TaskName]],tblTasks[TaskName],0)),"")</f>
        <v/>
      </c>
      <c r="I749" s="17" t="n"/>
      <c r="J749" s="13">
        <f>IF(tblTime[[#This Row],[CategoryOverwrite]]="",tblTime[[#This Row],[SuggCategory]],tblTime[[#This Row],[CategoryOverwrite]])</f>
        <v/>
      </c>
      <c r="K749" s="17" t="n"/>
      <c r="L749" s="17" t="n"/>
      <c r="M749" s="13">
        <f>IF(COUNTA(tblTime[[#This Row],[TaskName]:[Entity]],tblTime[[#This Row],[FinalCategory]:[Hours]])=4,"FILLED","OPEN")</f>
        <v/>
      </c>
      <c r="N749" s="13">
        <f>IF(SUMIFS(tblTime[Hours],tblTime[Date],tblTime[[#This Row],[Date]]) &gt; 20, "⚠ Over 20 hours!", "")</f>
        <v/>
      </c>
    </row>
    <row r="750" hidden="1">
      <c r="B750" s="14">
        <f>7+B650</f>
        <v/>
      </c>
      <c r="C750" s="15">
        <f>C730</f>
        <v/>
      </c>
      <c r="D750" s="13">
        <f>$G$2</f>
        <v/>
      </c>
      <c r="E750" s="13">
        <f>IFERROR(_xlfn.XLOOKUP(D750,tblEmployees[EmployeeName],tblEmployees[HomeDepartment],""),"")</f>
        <v/>
      </c>
      <c r="F750" s="17" t="n"/>
      <c r="G750" s="17" t="n"/>
      <c r="H750" s="13">
        <f>IFERROR(INDEX(tblTasks[SuggestedCategory],MATCH(tblTime[[#This Row],[TaskName]],tblTasks[TaskName],0)),"")</f>
        <v/>
      </c>
      <c r="I750" s="17" t="n"/>
      <c r="J750" s="13">
        <f>IF(tblTime[[#This Row],[CategoryOverwrite]]="",tblTime[[#This Row],[SuggCategory]],tblTime[[#This Row],[CategoryOverwrite]])</f>
        <v/>
      </c>
      <c r="K750" s="17" t="n"/>
      <c r="L750" s="17" t="n"/>
      <c r="M750" s="13">
        <f>IF(COUNTA(tblTime[[#This Row],[TaskName]:[Entity]],tblTime[[#This Row],[FinalCategory]:[Hours]])=4,"FILLED","OPEN")</f>
        <v/>
      </c>
      <c r="N750" s="13">
        <f>IF(SUMIFS(tblTime[Hours],tblTime[Date],tblTime[[#This Row],[Date]]) &gt; 20, "⚠ Over 20 hours!", "")</f>
        <v/>
      </c>
    </row>
    <row r="751" hidden="1">
      <c r="B751" s="14">
        <f>7+B651</f>
        <v/>
      </c>
      <c r="C751" s="15">
        <f>C731</f>
        <v/>
      </c>
      <c r="D751" s="13">
        <f>$G$2</f>
        <v/>
      </c>
      <c r="E751" s="13">
        <f>IFERROR(_xlfn.XLOOKUP(D751,tblEmployees[EmployeeName],tblEmployees[HomeDepartment],""),"")</f>
        <v/>
      </c>
      <c r="F751" s="17" t="n"/>
      <c r="G751" s="17" t="n"/>
      <c r="H751" s="13">
        <f>IFERROR(INDEX(tblTasks[SuggestedCategory],MATCH(tblTime[[#This Row],[TaskName]],tblTasks[TaskName],0)),"")</f>
        <v/>
      </c>
      <c r="I751" s="17" t="n"/>
      <c r="J751" s="13">
        <f>IF(tblTime[[#This Row],[CategoryOverwrite]]="",tblTime[[#This Row],[SuggCategory]],tblTime[[#This Row],[CategoryOverwrite]])</f>
        <v/>
      </c>
      <c r="K751" s="17" t="n"/>
      <c r="L751" s="17" t="n"/>
      <c r="M751" s="13">
        <f>IF(COUNTA(tblTime[[#This Row],[TaskName]:[Entity]],tblTime[[#This Row],[FinalCategory]:[Hours]])=4,"FILLED","OPEN")</f>
        <v/>
      </c>
      <c r="N751" s="13">
        <f>IF(SUMIFS(tblTime[Hours],tblTime[Date],tblTime[[#This Row],[Date]]) &gt; 20, "⚠ Over 20 hours!", "")</f>
        <v/>
      </c>
    </row>
    <row r="752" hidden="1">
      <c r="B752" s="14">
        <f>7+B652</f>
        <v/>
      </c>
      <c r="C752" s="15">
        <f>C732</f>
        <v/>
      </c>
      <c r="D752" s="13">
        <f>$G$2</f>
        <v/>
      </c>
      <c r="E752" s="13">
        <f>IFERROR(_xlfn.XLOOKUP(D752,tblEmployees[EmployeeName],tblEmployees[HomeDepartment],""),"")</f>
        <v/>
      </c>
      <c r="F752" s="17" t="n"/>
      <c r="G752" s="17" t="n"/>
      <c r="H752" s="13">
        <f>IFERROR(INDEX(tblTasks[SuggestedCategory],MATCH(tblTime[[#This Row],[TaskName]],tblTasks[TaskName],0)),"")</f>
        <v/>
      </c>
      <c r="I752" s="17" t="n"/>
      <c r="J752" s="13">
        <f>IF(tblTime[[#This Row],[CategoryOverwrite]]="",tblTime[[#This Row],[SuggCategory]],tblTime[[#This Row],[CategoryOverwrite]])</f>
        <v/>
      </c>
      <c r="K752" s="17" t="n"/>
      <c r="L752" s="17" t="n"/>
      <c r="M752" s="13">
        <f>IF(COUNTA(tblTime[[#This Row],[TaskName]:[Entity]],tblTime[[#This Row],[FinalCategory]:[Hours]])=4,"FILLED","OPEN")</f>
        <v/>
      </c>
      <c r="N752" s="13">
        <f>IF(SUMIFS(tblTime[Hours],tblTime[Date],tblTime[[#This Row],[Date]]) &gt; 20, "⚠ Over 20 hours!", "")</f>
        <v/>
      </c>
    </row>
    <row r="753" hidden="1">
      <c r="B753" s="14">
        <f>7+B653</f>
        <v/>
      </c>
      <c r="C753" s="15">
        <f>C733</f>
        <v/>
      </c>
      <c r="D753" s="13">
        <f>$G$2</f>
        <v/>
      </c>
      <c r="E753" s="13">
        <f>IFERROR(_xlfn.XLOOKUP(D753,tblEmployees[EmployeeName],tblEmployees[HomeDepartment],""),"")</f>
        <v/>
      </c>
      <c r="F753" s="17" t="n"/>
      <c r="G753" s="17" t="n"/>
      <c r="H753" s="13">
        <f>IFERROR(INDEX(tblTasks[SuggestedCategory],MATCH(tblTime[[#This Row],[TaskName]],tblTasks[TaskName],0)),"")</f>
        <v/>
      </c>
      <c r="I753" s="17" t="n"/>
      <c r="J753" s="13">
        <f>IF(tblTime[[#This Row],[CategoryOverwrite]]="",tblTime[[#This Row],[SuggCategory]],tblTime[[#This Row],[CategoryOverwrite]])</f>
        <v/>
      </c>
      <c r="K753" s="17" t="n"/>
      <c r="L753" s="17" t="n"/>
      <c r="M753" s="13">
        <f>IF(COUNTA(tblTime[[#This Row],[TaskName]:[Entity]],tblTime[[#This Row],[FinalCategory]:[Hours]])=4,"FILLED","OPEN")</f>
        <v/>
      </c>
      <c r="N753" s="13">
        <f>IF(SUMIFS(tblTime[Hours],tblTime[Date],tblTime[[#This Row],[Date]]) &gt; 20, "⚠ Over 20 hours!", "")</f>
        <v/>
      </c>
    </row>
    <row r="754" hidden="1">
      <c r="B754" s="14">
        <f>7+B654</f>
        <v/>
      </c>
      <c r="C754" s="15">
        <f>C734</f>
        <v/>
      </c>
      <c r="D754" s="13">
        <f>$G$2</f>
        <v/>
      </c>
      <c r="E754" s="13">
        <f>IFERROR(_xlfn.XLOOKUP(D754,tblEmployees[EmployeeName],tblEmployees[HomeDepartment],""),"")</f>
        <v/>
      </c>
      <c r="F754" s="17" t="n"/>
      <c r="G754" s="17" t="n"/>
      <c r="H754" s="13">
        <f>IFERROR(INDEX(tblTasks[SuggestedCategory],MATCH(tblTime[[#This Row],[TaskName]],tblTasks[TaskName],0)),"")</f>
        <v/>
      </c>
      <c r="I754" s="17" t="n"/>
      <c r="J754" s="13">
        <f>IF(tblTime[[#This Row],[CategoryOverwrite]]="",tblTime[[#This Row],[SuggCategory]],tblTime[[#This Row],[CategoryOverwrite]])</f>
        <v/>
      </c>
      <c r="K754" s="17" t="n"/>
      <c r="L754" s="17" t="n"/>
      <c r="M754" s="13">
        <f>IF(COUNTA(tblTime[[#This Row],[TaskName]:[Entity]],tblTime[[#This Row],[FinalCategory]:[Hours]])=4,"FILLED","OPEN")</f>
        <v/>
      </c>
      <c r="N754" s="13">
        <f>IF(SUMIFS(tblTime[Hours],tblTime[Date],tblTime[[#This Row],[Date]]) &gt; 20, "⚠ Over 20 hours!", "")</f>
        <v/>
      </c>
    </row>
    <row r="755" hidden="1">
      <c r="B755" s="14">
        <f>7+B655</f>
        <v/>
      </c>
      <c r="C755" s="15">
        <f>C735</f>
        <v/>
      </c>
      <c r="D755" s="13">
        <f>$G$2</f>
        <v/>
      </c>
      <c r="E755" s="13">
        <f>IFERROR(_xlfn.XLOOKUP(D755,tblEmployees[EmployeeName],tblEmployees[HomeDepartment],""),"")</f>
        <v/>
      </c>
      <c r="F755" s="17" t="n"/>
      <c r="G755" s="17" t="n"/>
      <c r="H755" s="13">
        <f>IFERROR(INDEX(tblTasks[SuggestedCategory],MATCH(tblTime[[#This Row],[TaskName]],tblTasks[TaskName],0)),"")</f>
        <v/>
      </c>
      <c r="I755" s="17" t="n"/>
      <c r="J755" s="13">
        <f>IF(tblTime[[#This Row],[CategoryOverwrite]]="",tblTime[[#This Row],[SuggCategory]],tblTime[[#This Row],[CategoryOverwrite]])</f>
        <v/>
      </c>
      <c r="K755" s="17" t="n"/>
      <c r="L755" s="17" t="n"/>
      <c r="M755" s="13">
        <f>IF(COUNTA(tblTime[[#This Row],[TaskName]:[Entity]],tblTime[[#This Row],[FinalCategory]:[Hours]])=4,"FILLED","OPEN")</f>
        <v/>
      </c>
      <c r="N755" s="13">
        <f>IF(SUMIFS(tblTime[Hours],tblTime[Date],tblTime[[#This Row],[Date]]) &gt; 20, "⚠ Over 20 hours!", "")</f>
        <v/>
      </c>
    </row>
    <row r="756" hidden="1">
      <c r="B756" s="14">
        <f>7+B656</f>
        <v/>
      </c>
      <c r="C756" s="15">
        <f>C736</f>
        <v/>
      </c>
      <c r="D756" s="13">
        <f>$G$2</f>
        <v/>
      </c>
      <c r="E756" s="13">
        <f>IFERROR(_xlfn.XLOOKUP(D756,tblEmployees[EmployeeName],tblEmployees[HomeDepartment],""),"")</f>
        <v/>
      </c>
      <c r="F756" s="17" t="n"/>
      <c r="G756" s="17" t="n"/>
      <c r="H756" s="13">
        <f>IFERROR(INDEX(tblTasks[SuggestedCategory],MATCH(tblTime[[#This Row],[TaskName]],tblTasks[TaskName],0)),"")</f>
        <v/>
      </c>
      <c r="I756" s="17" t="n"/>
      <c r="J756" s="13">
        <f>IF(tblTime[[#This Row],[CategoryOverwrite]]="",tblTime[[#This Row],[SuggCategory]],tblTime[[#This Row],[CategoryOverwrite]])</f>
        <v/>
      </c>
      <c r="K756" s="17" t="n"/>
      <c r="L756" s="17" t="n"/>
      <c r="M756" s="13">
        <f>IF(COUNTA(tblTime[[#This Row],[TaskName]:[Entity]],tblTime[[#This Row],[FinalCategory]:[Hours]])=4,"FILLED","OPEN")</f>
        <v/>
      </c>
      <c r="N756" s="13">
        <f>IF(SUMIFS(tblTime[Hours],tblTime[Date],tblTime[[#This Row],[Date]]) &gt; 20, "⚠ Over 20 hours!", "")</f>
        <v/>
      </c>
    </row>
    <row r="757" hidden="1">
      <c r="B757" s="14">
        <f>7+B657</f>
        <v/>
      </c>
      <c r="C757" s="15">
        <f>C737</f>
        <v/>
      </c>
      <c r="D757" s="13">
        <f>$G$2</f>
        <v/>
      </c>
      <c r="E757" s="13">
        <f>IFERROR(_xlfn.XLOOKUP(D757,tblEmployees[EmployeeName],tblEmployees[HomeDepartment],""),"")</f>
        <v/>
      </c>
      <c r="F757" s="17" t="n"/>
      <c r="G757" s="17" t="n"/>
      <c r="H757" s="13">
        <f>IFERROR(INDEX(tblTasks[SuggestedCategory],MATCH(tblTime[[#This Row],[TaskName]],tblTasks[TaskName],0)),"")</f>
        <v/>
      </c>
      <c r="I757" s="17" t="n"/>
      <c r="J757" s="13">
        <f>IF(tblTime[[#This Row],[CategoryOverwrite]]="",tblTime[[#This Row],[SuggCategory]],tblTime[[#This Row],[CategoryOverwrite]])</f>
        <v/>
      </c>
      <c r="K757" s="17" t="n"/>
      <c r="L757" s="17" t="n"/>
      <c r="M757" s="13">
        <f>IF(COUNTA(tblTime[[#This Row],[TaskName]:[Entity]],tblTime[[#This Row],[FinalCategory]:[Hours]])=4,"FILLED","OPEN")</f>
        <v/>
      </c>
      <c r="N757" s="13">
        <f>IF(SUMIFS(tblTime[Hours],tblTime[Date],tblTime[[#This Row],[Date]]) &gt; 20, "⚠ Over 20 hours!", "")</f>
        <v/>
      </c>
    </row>
    <row r="758" hidden="1">
      <c r="B758" s="14">
        <f>7+B658</f>
        <v/>
      </c>
      <c r="C758" s="15">
        <f>C738</f>
        <v/>
      </c>
      <c r="D758" s="13">
        <f>$G$2</f>
        <v/>
      </c>
      <c r="E758" s="13">
        <f>IFERROR(_xlfn.XLOOKUP(D758,tblEmployees[EmployeeName],tblEmployees[HomeDepartment],""),"")</f>
        <v/>
      </c>
      <c r="F758" s="17" t="n"/>
      <c r="G758" s="17" t="n"/>
      <c r="H758" s="13">
        <f>IFERROR(INDEX(tblTasks[SuggestedCategory],MATCH(tblTime[[#This Row],[TaskName]],tblTasks[TaskName],0)),"")</f>
        <v/>
      </c>
      <c r="I758" s="17" t="n"/>
      <c r="J758" s="13">
        <f>IF(tblTime[[#This Row],[CategoryOverwrite]]="",tblTime[[#This Row],[SuggCategory]],tblTime[[#This Row],[CategoryOverwrite]])</f>
        <v/>
      </c>
      <c r="K758" s="17" t="n"/>
      <c r="L758" s="17" t="n"/>
      <c r="M758" s="13">
        <f>IF(COUNTA(tblTime[[#This Row],[TaskName]:[Entity]],tblTime[[#This Row],[FinalCategory]:[Hours]])=4,"FILLED","OPEN")</f>
        <v/>
      </c>
      <c r="N758" s="13">
        <f>IF(SUMIFS(tblTime[Hours],tblTime[Date],tblTime[[#This Row],[Date]]) &gt; 20, "⚠ Over 20 hours!", "")</f>
        <v/>
      </c>
    </row>
    <row r="759" hidden="1">
      <c r="B759" s="14">
        <f>7+B659</f>
        <v/>
      </c>
      <c r="C759" s="15">
        <f>C739</f>
        <v/>
      </c>
      <c r="D759" s="13">
        <f>$G$2</f>
        <v/>
      </c>
      <c r="E759" s="13">
        <f>IFERROR(_xlfn.XLOOKUP(D759,tblEmployees[EmployeeName],tblEmployees[HomeDepartment],""),"")</f>
        <v/>
      </c>
      <c r="F759" s="17" t="n"/>
      <c r="G759" s="17" t="n"/>
      <c r="H759" s="13">
        <f>IFERROR(INDEX(tblTasks[SuggestedCategory],MATCH(tblTime[[#This Row],[TaskName]],tblTasks[TaskName],0)),"")</f>
        <v/>
      </c>
      <c r="I759" s="17" t="n"/>
      <c r="J759" s="13">
        <f>IF(tblTime[[#This Row],[CategoryOverwrite]]="",tblTime[[#This Row],[SuggCategory]],tblTime[[#This Row],[CategoryOverwrite]])</f>
        <v/>
      </c>
      <c r="K759" s="17" t="n"/>
      <c r="L759" s="17" t="n"/>
      <c r="M759" s="13">
        <f>IF(COUNTA(tblTime[[#This Row],[TaskName]:[Entity]],tblTime[[#This Row],[FinalCategory]:[Hours]])=4,"FILLED","OPEN")</f>
        <v/>
      </c>
      <c r="N759" s="13">
        <f>IF(SUMIFS(tblTime[Hours],tblTime[Date],tblTime[[#This Row],[Date]]) &gt; 20, "⚠ Over 20 hours!", "")</f>
        <v/>
      </c>
    </row>
    <row r="760" hidden="1">
      <c r="B760" s="14">
        <f>7+B660</f>
        <v/>
      </c>
      <c r="C760" s="15">
        <f>C740</f>
        <v/>
      </c>
      <c r="D760" s="13">
        <f>$G$2</f>
        <v/>
      </c>
      <c r="E760" s="13">
        <f>IFERROR(_xlfn.XLOOKUP(D760,tblEmployees[EmployeeName],tblEmployees[HomeDepartment],""),"")</f>
        <v/>
      </c>
      <c r="F760" s="17" t="n"/>
      <c r="G760" s="17" t="n"/>
      <c r="H760" s="13">
        <f>IFERROR(INDEX(tblTasks[SuggestedCategory],MATCH(tblTime[[#This Row],[TaskName]],tblTasks[TaskName],0)),"")</f>
        <v/>
      </c>
      <c r="I760" s="17" t="n"/>
      <c r="J760" s="13">
        <f>IF(tblTime[[#This Row],[CategoryOverwrite]]="",tblTime[[#This Row],[SuggCategory]],tblTime[[#This Row],[CategoryOverwrite]])</f>
        <v/>
      </c>
      <c r="K760" s="17" t="n"/>
      <c r="L760" s="17" t="n"/>
      <c r="M760" s="13">
        <f>IF(COUNTA(tblTime[[#This Row],[TaskName]:[Entity]],tblTime[[#This Row],[FinalCategory]:[Hours]])=4,"FILLED","OPEN")</f>
        <v/>
      </c>
      <c r="N760" s="13">
        <f>IF(SUMIFS(tblTime[Hours],tblTime[Date],tblTime[[#This Row],[Date]]) &gt; 20, "⚠ Over 20 hours!", "")</f>
        <v/>
      </c>
    </row>
    <row r="761" hidden="1">
      <c r="B761" s="14">
        <f>7+B661</f>
        <v/>
      </c>
      <c r="C761" s="15">
        <f>C741</f>
        <v/>
      </c>
      <c r="D761" s="13">
        <f>$G$2</f>
        <v/>
      </c>
      <c r="E761" s="13">
        <f>IFERROR(_xlfn.XLOOKUP(D761,tblEmployees[EmployeeName],tblEmployees[HomeDepartment],""),"")</f>
        <v/>
      </c>
      <c r="F761" s="17" t="n"/>
      <c r="G761" s="17" t="n"/>
      <c r="H761" s="13">
        <f>IFERROR(INDEX(tblTasks[SuggestedCategory],MATCH(tblTime[[#This Row],[TaskName]],tblTasks[TaskName],0)),"")</f>
        <v/>
      </c>
      <c r="I761" s="17" t="n"/>
      <c r="J761" s="13">
        <f>IF(tblTime[[#This Row],[CategoryOverwrite]]="",tblTime[[#This Row],[SuggCategory]],tblTime[[#This Row],[CategoryOverwrite]])</f>
        <v/>
      </c>
      <c r="K761" s="17" t="n"/>
      <c r="L761" s="17" t="n"/>
      <c r="M761" s="13">
        <f>IF(COUNTA(tblTime[[#This Row],[TaskName]:[Entity]],tblTime[[#This Row],[FinalCategory]:[Hours]])=4,"FILLED","OPEN")</f>
        <v/>
      </c>
      <c r="N761" s="13">
        <f>IF(SUMIFS(tblTime[Hours],tblTime[Date],tblTime[[#This Row],[Date]]) &gt; 20, "⚠ Over 20 hours!", "")</f>
        <v/>
      </c>
    </row>
    <row r="762" hidden="1">
      <c r="B762" s="14">
        <f>7+B662</f>
        <v/>
      </c>
      <c r="C762" s="15">
        <f>C742</f>
        <v/>
      </c>
      <c r="D762" s="13">
        <f>$G$2</f>
        <v/>
      </c>
      <c r="E762" s="13">
        <f>IFERROR(_xlfn.XLOOKUP(D762,tblEmployees[EmployeeName],tblEmployees[HomeDepartment],""),"")</f>
        <v/>
      </c>
      <c r="F762" s="17" t="n"/>
      <c r="G762" s="17" t="n"/>
      <c r="H762" s="13">
        <f>IFERROR(INDEX(tblTasks[SuggestedCategory],MATCH(tblTime[[#This Row],[TaskName]],tblTasks[TaskName],0)),"")</f>
        <v/>
      </c>
      <c r="I762" s="17" t="n"/>
      <c r="J762" s="13">
        <f>IF(tblTime[[#This Row],[CategoryOverwrite]]="",tblTime[[#This Row],[SuggCategory]],tblTime[[#This Row],[CategoryOverwrite]])</f>
        <v/>
      </c>
      <c r="K762" s="17" t="n"/>
      <c r="L762" s="17" t="n"/>
      <c r="M762" s="13">
        <f>IF(COUNTA(tblTime[[#This Row],[TaskName]:[Entity]],tblTime[[#This Row],[FinalCategory]:[Hours]])=4,"FILLED","OPEN")</f>
        <v/>
      </c>
      <c r="N762" s="13">
        <f>IF(SUMIFS(tblTime[Hours],tblTime[Date],tblTime[[#This Row],[Date]]) &gt; 20, "⚠ Over 20 hours!", "")</f>
        <v/>
      </c>
    </row>
    <row r="763" hidden="1">
      <c r="B763" s="14">
        <f>7+B663</f>
        <v/>
      </c>
      <c r="C763" s="15">
        <f>C743</f>
        <v/>
      </c>
      <c r="D763" s="13">
        <f>$G$2</f>
        <v/>
      </c>
      <c r="E763" s="13">
        <f>IFERROR(_xlfn.XLOOKUP(D763,tblEmployees[EmployeeName],tblEmployees[HomeDepartment],""),"")</f>
        <v/>
      </c>
      <c r="F763" s="17" t="n"/>
      <c r="G763" s="17" t="n"/>
      <c r="H763" s="13">
        <f>IFERROR(INDEX(tblTasks[SuggestedCategory],MATCH(tblTime[[#This Row],[TaskName]],tblTasks[TaskName],0)),"")</f>
        <v/>
      </c>
      <c r="I763" s="17" t="n"/>
      <c r="J763" s="13">
        <f>IF(tblTime[[#This Row],[CategoryOverwrite]]="",tblTime[[#This Row],[SuggCategory]],tblTime[[#This Row],[CategoryOverwrite]])</f>
        <v/>
      </c>
      <c r="K763" s="17" t="n"/>
      <c r="L763" s="17" t="n"/>
      <c r="M763" s="13">
        <f>IF(COUNTA(tblTime[[#This Row],[TaskName]:[Entity]],tblTime[[#This Row],[FinalCategory]:[Hours]])=4,"FILLED","OPEN")</f>
        <v/>
      </c>
      <c r="N763" s="13">
        <f>IF(SUMIFS(tblTime[Hours],tblTime[Date],tblTime[[#This Row],[Date]]) &gt; 20, "⚠ Over 20 hours!", "")</f>
        <v/>
      </c>
    </row>
    <row r="764" hidden="1">
      <c r="B764" s="14">
        <f>7+B664</f>
        <v/>
      </c>
      <c r="C764" s="15">
        <f>C744</f>
        <v/>
      </c>
      <c r="D764" s="13">
        <f>$G$2</f>
        <v/>
      </c>
      <c r="E764" s="13">
        <f>IFERROR(_xlfn.XLOOKUP(D764,tblEmployees[EmployeeName],tblEmployees[HomeDepartment],""),"")</f>
        <v/>
      </c>
      <c r="F764" s="17" t="n"/>
      <c r="G764" s="17" t="n"/>
      <c r="H764" s="13">
        <f>IFERROR(INDEX(tblTasks[SuggestedCategory],MATCH(tblTime[[#This Row],[TaskName]],tblTasks[TaskName],0)),"")</f>
        <v/>
      </c>
      <c r="I764" s="17" t="n"/>
      <c r="J764" s="13">
        <f>IF(tblTime[[#This Row],[CategoryOverwrite]]="",tblTime[[#This Row],[SuggCategory]],tblTime[[#This Row],[CategoryOverwrite]])</f>
        <v/>
      </c>
      <c r="K764" s="17" t="n"/>
      <c r="L764" s="17" t="n"/>
      <c r="M764" s="13">
        <f>IF(COUNTA(tblTime[[#This Row],[TaskName]:[Entity]],tblTime[[#This Row],[FinalCategory]:[Hours]])=4,"FILLED","OPEN")</f>
        <v/>
      </c>
      <c r="N764" s="13">
        <f>IF(SUMIFS(tblTime[Hours],tblTime[Date],tblTime[[#This Row],[Date]]) &gt; 20, "⚠ Over 20 hours!", "")</f>
        <v/>
      </c>
    </row>
    <row r="765" hidden="1">
      <c r="B765" s="14">
        <f>7+B665</f>
        <v/>
      </c>
      <c r="C765" s="15">
        <f>C745</f>
        <v/>
      </c>
      <c r="D765" s="13">
        <f>$G$2</f>
        <v/>
      </c>
      <c r="E765" s="13">
        <f>IFERROR(_xlfn.XLOOKUP(D765,tblEmployees[EmployeeName],tblEmployees[HomeDepartment],""),"")</f>
        <v/>
      </c>
      <c r="F765" s="17" t="n"/>
      <c r="G765" s="17" t="n"/>
      <c r="H765" s="13">
        <f>IFERROR(INDEX(tblTasks[SuggestedCategory],MATCH(tblTime[[#This Row],[TaskName]],tblTasks[TaskName],0)),"")</f>
        <v/>
      </c>
      <c r="I765" s="17" t="n"/>
      <c r="J765" s="13">
        <f>IF(tblTime[[#This Row],[CategoryOverwrite]]="",tblTime[[#This Row],[SuggCategory]],tblTime[[#This Row],[CategoryOverwrite]])</f>
        <v/>
      </c>
      <c r="K765" s="17" t="n"/>
      <c r="L765" s="17" t="n"/>
      <c r="M765" s="13">
        <f>IF(COUNTA(tblTime[[#This Row],[TaskName]:[Entity]],tblTime[[#This Row],[FinalCategory]:[Hours]])=4,"FILLED","OPEN")</f>
        <v/>
      </c>
      <c r="N765" s="13">
        <f>IF(SUMIFS(tblTime[Hours],tblTime[Date],tblTime[[#This Row],[Date]]) &gt; 20, "⚠ Over 20 hours!", "")</f>
        <v/>
      </c>
    </row>
    <row r="766" hidden="1">
      <c r="B766" s="14">
        <f>7+B666</f>
        <v/>
      </c>
      <c r="C766" s="15">
        <f>C746</f>
        <v/>
      </c>
      <c r="D766" s="13">
        <f>$G$2</f>
        <v/>
      </c>
      <c r="E766" s="13">
        <f>IFERROR(_xlfn.XLOOKUP(D766,tblEmployees[EmployeeName],tblEmployees[HomeDepartment],""),"")</f>
        <v/>
      </c>
      <c r="F766" s="17" t="n"/>
      <c r="G766" s="17" t="n"/>
      <c r="H766" s="13">
        <f>IFERROR(INDEX(tblTasks[SuggestedCategory],MATCH(tblTime[[#This Row],[TaskName]],tblTasks[TaskName],0)),"")</f>
        <v/>
      </c>
      <c r="I766" s="17" t="n"/>
      <c r="J766" s="13">
        <f>IF(tblTime[[#This Row],[CategoryOverwrite]]="",tblTime[[#This Row],[SuggCategory]],tblTime[[#This Row],[CategoryOverwrite]])</f>
        <v/>
      </c>
      <c r="K766" s="17" t="n"/>
      <c r="L766" s="17" t="n"/>
      <c r="M766" s="13">
        <f>IF(COUNTA(tblTime[[#This Row],[TaskName]:[Entity]],tblTime[[#This Row],[FinalCategory]:[Hours]])=4,"FILLED","OPEN")</f>
        <v/>
      </c>
      <c r="N766" s="13">
        <f>IF(SUMIFS(tblTime[Hours],tblTime[Date],tblTime[[#This Row],[Date]]) &gt; 20, "⚠ Over 20 hours!", "")</f>
        <v/>
      </c>
    </row>
    <row r="767" hidden="1">
      <c r="B767" s="14">
        <f>7+B667</f>
        <v/>
      </c>
      <c r="C767" s="15">
        <f>C747</f>
        <v/>
      </c>
      <c r="D767" s="13">
        <f>$G$2</f>
        <v/>
      </c>
      <c r="E767" s="13">
        <f>IFERROR(_xlfn.XLOOKUP(D767,tblEmployees[EmployeeName],tblEmployees[HomeDepartment],""),"")</f>
        <v/>
      </c>
      <c r="F767" s="17" t="n"/>
      <c r="G767" s="17" t="n"/>
      <c r="H767" s="13">
        <f>IFERROR(INDEX(tblTasks[SuggestedCategory],MATCH(tblTime[[#This Row],[TaskName]],tblTasks[TaskName],0)),"")</f>
        <v/>
      </c>
      <c r="I767" s="17" t="n"/>
      <c r="J767" s="13">
        <f>IF(tblTime[[#This Row],[CategoryOverwrite]]="",tblTime[[#This Row],[SuggCategory]],tblTime[[#This Row],[CategoryOverwrite]])</f>
        <v/>
      </c>
      <c r="K767" s="17" t="n"/>
      <c r="L767" s="17" t="n"/>
      <c r="M767" s="13">
        <f>IF(COUNTA(tblTime[[#This Row],[TaskName]:[Entity]],tblTime[[#This Row],[FinalCategory]:[Hours]])=4,"FILLED","OPEN")</f>
        <v/>
      </c>
      <c r="N767" s="13">
        <f>IF(SUMIFS(tblTime[Hours],tblTime[Date],tblTime[[#This Row],[Date]]) &gt; 20, "⚠ Over 20 hours!", "")</f>
        <v/>
      </c>
    </row>
    <row r="768" hidden="1">
      <c r="B768" s="14">
        <f>7+B668</f>
        <v/>
      </c>
      <c r="C768" s="15">
        <f>C748</f>
        <v/>
      </c>
      <c r="D768" s="13">
        <f>$G$2</f>
        <v/>
      </c>
      <c r="E768" s="13">
        <f>IFERROR(_xlfn.XLOOKUP(D768,tblEmployees[EmployeeName],tblEmployees[HomeDepartment],""),"")</f>
        <v/>
      </c>
      <c r="F768" s="17" t="n"/>
      <c r="G768" s="17" t="n"/>
      <c r="H768" s="13">
        <f>IFERROR(INDEX(tblTasks[SuggestedCategory],MATCH(tblTime[[#This Row],[TaskName]],tblTasks[TaskName],0)),"")</f>
        <v/>
      </c>
      <c r="I768" s="17" t="n"/>
      <c r="J768" s="13">
        <f>IF(tblTime[[#This Row],[CategoryOverwrite]]="",tblTime[[#This Row],[SuggCategory]],tblTime[[#This Row],[CategoryOverwrite]])</f>
        <v/>
      </c>
      <c r="K768" s="17" t="n"/>
      <c r="L768" s="17" t="n"/>
      <c r="M768" s="13">
        <f>IF(COUNTA(tblTime[[#This Row],[TaskName]:[Entity]],tblTime[[#This Row],[FinalCategory]:[Hours]])=4,"FILLED","OPEN")</f>
        <v/>
      </c>
      <c r="N768" s="13">
        <f>IF(SUMIFS(tblTime[Hours],tblTime[Date],tblTime[[#This Row],[Date]]) &gt; 20, "⚠ Over 20 hours!", "")</f>
        <v/>
      </c>
    </row>
    <row r="769" hidden="1">
      <c r="B769" s="14">
        <f>7+B669</f>
        <v/>
      </c>
      <c r="C769" s="15">
        <f>C749</f>
        <v/>
      </c>
      <c r="D769" s="13">
        <f>$G$2</f>
        <v/>
      </c>
      <c r="E769" s="13">
        <f>IFERROR(_xlfn.XLOOKUP(D769,tblEmployees[EmployeeName],tblEmployees[HomeDepartment],""),"")</f>
        <v/>
      </c>
      <c r="F769" s="17" t="n"/>
      <c r="G769" s="17" t="n"/>
      <c r="H769" s="13">
        <f>IFERROR(INDEX(tblTasks[SuggestedCategory],MATCH(tblTime[[#This Row],[TaskName]],tblTasks[TaskName],0)),"")</f>
        <v/>
      </c>
      <c r="I769" s="17" t="n"/>
      <c r="J769" s="13">
        <f>IF(tblTime[[#This Row],[CategoryOverwrite]]="",tblTime[[#This Row],[SuggCategory]],tblTime[[#This Row],[CategoryOverwrite]])</f>
        <v/>
      </c>
      <c r="K769" s="17" t="n"/>
      <c r="L769" s="17" t="n"/>
      <c r="M769" s="13">
        <f>IF(COUNTA(tblTime[[#This Row],[TaskName]:[Entity]],tblTime[[#This Row],[FinalCategory]:[Hours]])=4,"FILLED","OPEN")</f>
        <v/>
      </c>
      <c r="N769" s="13">
        <f>IF(SUMIFS(tblTime[Hours],tblTime[Date],tblTime[[#This Row],[Date]]) &gt; 20, "⚠ Over 20 hours!", "")</f>
        <v/>
      </c>
    </row>
    <row r="770" hidden="1">
      <c r="B770" s="14">
        <f>7+B670</f>
        <v/>
      </c>
      <c r="C770" s="15">
        <f>C750</f>
        <v/>
      </c>
      <c r="D770" s="13">
        <f>$G$2</f>
        <v/>
      </c>
      <c r="E770" s="13">
        <f>IFERROR(_xlfn.XLOOKUP(D770,tblEmployees[EmployeeName],tblEmployees[HomeDepartment],""),"")</f>
        <v/>
      </c>
      <c r="F770" s="17" t="n"/>
      <c r="G770" s="17" t="n"/>
      <c r="H770" s="13">
        <f>IFERROR(INDEX(tblTasks[SuggestedCategory],MATCH(tblTime[[#This Row],[TaskName]],tblTasks[TaskName],0)),"")</f>
        <v/>
      </c>
      <c r="I770" s="17" t="n"/>
      <c r="J770" s="13">
        <f>IF(tblTime[[#This Row],[CategoryOverwrite]]="",tblTime[[#This Row],[SuggCategory]],tblTime[[#This Row],[CategoryOverwrite]])</f>
        <v/>
      </c>
      <c r="K770" s="17" t="n"/>
      <c r="L770" s="17" t="n"/>
      <c r="M770" s="13">
        <f>IF(COUNTA(tblTime[[#This Row],[TaskName]:[Entity]],tblTime[[#This Row],[FinalCategory]:[Hours]])=4,"FILLED","OPEN")</f>
        <v/>
      </c>
      <c r="N770" s="13">
        <f>IF(SUMIFS(tblTime[Hours],tblTime[Date],tblTime[[#This Row],[Date]]) &gt; 20, "⚠ Over 20 hours!", "")</f>
        <v/>
      </c>
    </row>
    <row r="771" hidden="1">
      <c r="B771" s="14">
        <f>7+B671</f>
        <v/>
      </c>
      <c r="C771" s="15">
        <f>C751</f>
        <v/>
      </c>
      <c r="D771" s="13">
        <f>$G$2</f>
        <v/>
      </c>
      <c r="E771" s="13">
        <f>IFERROR(_xlfn.XLOOKUP(D771,tblEmployees[EmployeeName],tblEmployees[HomeDepartment],""),"")</f>
        <v/>
      </c>
      <c r="F771" s="17" t="n"/>
      <c r="G771" s="17" t="n"/>
      <c r="H771" s="13">
        <f>IFERROR(INDEX(tblTasks[SuggestedCategory],MATCH(tblTime[[#This Row],[TaskName]],tblTasks[TaskName],0)),"")</f>
        <v/>
      </c>
      <c r="I771" s="17" t="n"/>
      <c r="J771" s="13">
        <f>IF(tblTime[[#This Row],[CategoryOverwrite]]="",tblTime[[#This Row],[SuggCategory]],tblTime[[#This Row],[CategoryOverwrite]])</f>
        <v/>
      </c>
      <c r="K771" s="17" t="n"/>
      <c r="L771" s="17" t="n"/>
      <c r="M771" s="13">
        <f>IF(COUNTA(tblTime[[#This Row],[TaskName]:[Entity]],tblTime[[#This Row],[FinalCategory]:[Hours]])=4,"FILLED","OPEN")</f>
        <v/>
      </c>
      <c r="N771" s="13">
        <f>IF(SUMIFS(tblTime[Hours],tblTime[Date],tblTime[[#This Row],[Date]]) &gt; 20, "⚠ Over 20 hours!", "")</f>
        <v/>
      </c>
    </row>
    <row r="772" hidden="1">
      <c r="B772" s="14">
        <f>7+B672</f>
        <v/>
      </c>
      <c r="C772" s="15">
        <f>C752</f>
        <v/>
      </c>
      <c r="D772" s="13">
        <f>$G$2</f>
        <v/>
      </c>
      <c r="E772" s="13">
        <f>IFERROR(_xlfn.XLOOKUP(D772,tblEmployees[EmployeeName],tblEmployees[HomeDepartment],""),"")</f>
        <v/>
      </c>
      <c r="F772" s="17" t="n"/>
      <c r="G772" s="17" t="n"/>
      <c r="H772" s="13">
        <f>IFERROR(INDEX(tblTasks[SuggestedCategory],MATCH(tblTime[[#This Row],[TaskName]],tblTasks[TaskName],0)),"")</f>
        <v/>
      </c>
      <c r="I772" s="17" t="n"/>
      <c r="J772" s="13">
        <f>IF(tblTime[[#This Row],[CategoryOverwrite]]="",tblTime[[#This Row],[SuggCategory]],tblTime[[#This Row],[CategoryOverwrite]])</f>
        <v/>
      </c>
      <c r="K772" s="17" t="n"/>
      <c r="L772" s="17" t="n"/>
      <c r="M772" s="13">
        <f>IF(COUNTA(tblTime[[#This Row],[TaskName]:[Entity]],tblTime[[#This Row],[FinalCategory]:[Hours]])=4,"FILLED","OPEN")</f>
        <v/>
      </c>
      <c r="N772" s="13">
        <f>IF(SUMIFS(tblTime[Hours],tblTime[Date],tblTime[[#This Row],[Date]]) &gt; 20, "⚠ Over 20 hours!", "")</f>
        <v/>
      </c>
    </row>
    <row r="773" hidden="1">
      <c r="B773" s="14">
        <f>7+B673</f>
        <v/>
      </c>
      <c r="C773" s="15">
        <f>C753</f>
        <v/>
      </c>
      <c r="D773" s="13">
        <f>$G$2</f>
        <v/>
      </c>
      <c r="E773" s="13">
        <f>IFERROR(_xlfn.XLOOKUP(D773,tblEmployees[EmployeeName],tblEmployees[HomeDepartment],""),"")</f>
        <v/>
      </c>
      <c r="F773" s="17" t="n"/>
      <c r="G773" s="17" t="n"/>
      <c r="H773" s="13">
        <f>IFERROR(INDEX(tblTasks[SuggestedCategory],MATCH(tblTime[[#This Row],[TaskName]],tblTasks[TaskName],0)),"")</f>
        <v/>
      </c>
      <c r="I773" s="17" t="n"/>
      <c r="J773" s="13">
        <f>IF(tblTime[[#This Row],[CategoryOverwrite]]="",tblTime[[#This Row],[SuggCategory]],tblTime[[#This Row],[CategoryOverwrite]])</f>
        <v/>
      </c>
      <c r="K773" s="17" t="n"/>
      <c r="L773" s="17" t="n"/>
      <c r="M773" s="13">
        <f>IF(COUNTA(tblTime[[#This Row],[TaskName]:[Entity]],tblTime[[#This Row],[FinalCategory]:[Hours]])=4,"FILLED","OPEN")</f>
        <v/>
      </c>
      <c r="N773" s="13">
        <f>IF(SUMIFS(tblTime[Hours],tblTime[Date],tblTime[[#This Row],[Date]]) &gt; 20, "⚠ Over 20 hours!", "")</f>
        <v/>
      </c>
    </row>
    <row r="774" hidden="1">
      <c r="B774" s="14">
        <f>7+B674</f>
        <v/>
      </c>
      <c r="C774" s="15">
        <f>C754</f>
        <v/>
      </c>
      <c r="D774" s="13">
        <f>$G$2</f>
        <v/>
      </c>
      <c r="E774" s="13">
        <f>IFERROR(_xlfn.XLOOKUP(D774,tblEmployees[EmployeeName],tblEmployees[HomeDepartment],""),"")</f>
        <v/>
      </c>
      <c r="F774" s="17" t="n"/>
      <c r="G774" s="17" t="n"/>
      <c r="H774" s="13">
        <f>IFERROR(INDEX(tblTasks[SuggestedCategory],MATCH(tblTime[[#This Row],[TaskName]],tblTasks[TaskName],0)),"")</f>
        <v/>
      </c>
      <c r="I774" s="17" t="n"/>
      <c r="J774" s="13">
        <f>IF(tblTime[[#This Row],[CategoryOverwrite]]="",tblTime[[#This Row],[SuggCategory]],tblTime[[#This Row],[CategoryOverwrite]])</f>
        <v/>
      </c>
      <c r="K774" s="17" t="n"/>
      <c r="L774" s="17" t="n"/>
      <c r="M774" s="13">
        <f>IF(COUNTA(tblTime[[#This Row],[TaskName]:[Entity]],tblTime[[#This Row],[FinalCategory]:[Hours]])=4,"FILLED","OPEN")</f>
        <v/>
      </c>
      <c r="N774" s="13">
        <f>IF(SUMIFS(tblTime[Hours],tblTime[Date],tblTime[[#This Row],[Date]]) &gt; 20, "⚠ Over 20 hours!", "")</f>
        <v/>
      </c>
    </row>
    <row r="775" hidden="1">
      <c r="B775" s="14">
        <f>7+B675</f>
        <v/>
      </c>
      <c r="C775" s="15">
        <f>C755</f>
        <v/>
      </c>
      <c r="D775" s="13">
        <f>$G$2</f>
        <v/>
      </c>
      <c r="E775" s="13">
        <f>IFERROR(_xlfn.XLOOKUP(D775,tblEmployees[EmployeeName],tblEmployees[HomeDepartment],""),"")</f>
        <v/>
      </c>
      <c r="F775" s="17" t="n"/>
      <c r="G775" s="17" t="n"/>
      <c r="H775" s="13">
        <f>IFERROR(INDEX(tblTasks[SuggestedCategory],MATCH(tblTime[[#This Row],[TaskName]],tblTasks[TaskName],0)),"")</f>
        <v/>
      </c>
      <c r="I775" s="17" t="n"/>
      <c r="J775" s="13">
        <f>IF(tblTime[[#This Row],[CategoryOverwrite]]="",tblTime[[#This Row],[SuggCategory]],tblTime[[#This Row],[CategoryOverwrite]])</f>
        <v/>
      </c>
      <c r="K775" s="17" t="n"/>
      <c r="L775" s="17" t="n"/>
      <c r="M775" s="13">
        <f>IF(COUNTA(tblTime[[#This Row],[TaskName]:[Entity]],tblTime[[#This Row],[FinalCategory]:[Hours]])=4,"FILLED","OPEN")</f>
        <v/>
      </c>
      <c r="N775" s="13">
        <f>IF(SUMIFS(tblTime[Hours],tblTime[Date],tblTime[[#This Row],[Date]]) &gt; 20, "⚠ Over 20 hours!", "")</f>
        <v/>
      </c>
    </row>
    <row r="776" hidden="1">
      <c r="B776" s="14">
        <f>7+B676</f>
        <v/>
      </c>
      <c r="C776" s="15">
        <f>C756</f>
        <v/>
      </c>
      <c r="D776" s="13">
        <f>$G$2</f>
        <v/>
      </c>
      <c r="E776" s="13">
        <f>IFERROR(_xlfn.XLOOKUP(D776,tblEmployees[EmployeeName],tblEmployees[HomeDepartment],""),"")</f>
        <v/>
      </c>
      <c r="F776" s="17" t="n"/>
      <c r="G776" s="17" t="n"/>
      <c r="H776" s="13">
        <f>IFERROR(INDEX(tblTasks[SuggestedCategory],MATCH(tblTime[[#This Row],[TaskName]],tblTasks[TaskName],0)),"")</f>
        <v/>
      </c>
      <c r="I776" s="17" t="n"/>
      <c r="J776" s="13">
        <f>IF(tblTime[[#This Row],[CategoryOverwrite]]="",tblTime[[#This Row],[SuggCategory]],tblTime[[#This Row],[CategoryOverwrite]])</f>
        <v/>
      </c>
      <c r="K776" s="17" t="n"/>
      <c r="L776" s="17" t="n"/>
      <c r="M776" s="13">
        <f>IF(COUNTA(tblTime[[#This Row],[TaskName]:[Entity]],tblTime[[#This Row],[FinalCategory]:[Hours]])=4,"FILLED","OPEN")</f>
        <v/>
      </c>
      <c r="N776" s="13">
        <f>IF(SUMIFS(tblTime[Hours],tblTime[Date],tblTime[[#This Row],[Date]]) &gt; 20, "⚠ Over 20 hours!", "")</f>
        <v/>
      </c>
    </row>
    <row r="777" hidden="1">
      <c r="B777" s="14">
        <f>7+B677</f>
        <v/>
      </c>
      <c r="C777" s="15">
        <f>C757</f>
        <v/>
      </c>
      <c r="D777" s="13">
        <f>$G$2</f>
        <v/>
      </c>
      <c r="E777" s="13">
        <f>IFERROR(_xlfn.XLOOKUP(D777,tblEmployees[EmployeeName],tblEmployees[HomeDepartment],""),"")</f>
        <v/>
      </c>
      <c r="F777" s="17" t="n"/>
      <c r="G777" s="17" t="n"/>
      <c r="H777" s="13">
        <f>IFERROR(INDEX(tblTasks[SuggestedCategory],MATCH(tblTime[[#This Row],[TaskName]],tblTasks[TaskName],0)),"")</f>
        <v/>
      </c>
      <c r="I777" s="17" t="n"/>
      <c r="J777" s="13">
        <f>IF(tblTime[[#This Row],[CategoryOverwrite]]="",tblTime[[#This Row],[SuggCategory]],tblTime[[#This Row],[CategoryOverwrite]])</f>
        <v/>
      </c>
      <c r="K777" s="17" t="n"/>
      <c r="L777" s="17" t="n"/>
      <c r="M777" s="13">
        <f>IF(COUNTA(tblTime[[#This Row],[TaskName]:[Entity]],tblTime[[#This Row],[FinalCategory]:[Hours]])=4,"FILLED","OPEN")</f>
        <v/>
      </c>
      <c r="N777" s="13">
        <f>IF(SUMIFS(tblTime[Hours],tblTime[Date],tblTime[[#This Row],[Date]]) &gt; 20, "⚠ Over 20 hours!", "")</f>
        <v/>
      </c>
    </row>
    <row r="778" hidden="1">
      <c r="B778" s="14">
        <f>7+B678</f>
        <v/>
      </c>
      <c r="C778" s="15">
        <f>C758</f>
        <v/>
      </c>
      <c r="D778" s="13">
        <f>$G$2</f>
        <v/>
      </c>
      <c r="E778" s="13">
        <f>IFERROR(_xlfn.XLOOKUP(D778,tblEmployees[EmployeeName],tblEmployees[HomeDepartment],""),"")</f>
        <v/>
      </c>
      <c r="F778" s="17" t="n"/>
      <c r="G778" s="17" t="n"/>
      <c r="H778" s="13">
        <f>IFERROR(INDEX(tblTasks[SuggestedCategory],MATCH(tblTime[[#This Row],[TaskName]],tblTasks[TaskName],0)),"")</f>
        <v/>
      </c>
      <c r="I778" s="17" t="n"/>
      <c r="J778" s="13">
        <f>IF(tblTime[[#This Row],[CategoryOverwrite]]="",tblTime[[#This Row],[SuggCategory]],tblTime[[#This Row],[CategoryOverwrite]])</f>
        <v/>
      </c>
      <c r="K778" s="17" t="n"/>
      <c r="L778" s="17" t="n"/>
      <c r="M778" s="13">
        <f>IF(COUNTA(tblTime[[#This Row],[TaskName]:[Entity]],tblTime[[#This Row],[FinalCategory]:[Hours]])=4,"FILLED","OPEN")</f>
        <v/>
      </c>
      <c r="N778" s="13">
        <f>IF(SUMIFS(tblTime[Hours],tblTime[Date],tblTime[[#This Row],[Date]]) &gt; 20, "⚠ Over 20 hours!", "")</f>
        <v/>
      </c>
    </row>
    <row r="779" hidden="1">
      <c r="B779" s="14">
        <f>7+B679</f>
        <v/>
      </c>
      <c r="C779" s="15">
        <f>C759</f>
        <v/>
      </c>
      <c r="D779" s="13">
        <f>$G$2</f>
        <v/>
      </c>
      <c r="E779" s="13">
        <f>IFERROR(_xlfn.XLOOKUP(D779,tblEmployees[EmployeeName],tblEmployees[HomeDepartment],""),"")</f>
        <v/>
      </c>
      <c r="F779" s="17" t="n"/>
      <c r="G779" s="17" t="n"/>
      <c r="H779" s="13">
        <f>IFERROR(INDEX(tblTasks[SuggestedCategory],MATCH(tblTime[[#This Row],[TaskName]],tblTasks[TaskName],0)),"")</f>
        <v/>
      </c>
      <c r="I779" s="17" t="n"/>
      <c r="J779" s="13">
        <f>IF(tblTime[[#This Row],[CategoryOverwrite]]="",tblTime[[#This Row],[SuggCategory]],tblTime[[#This Row],[CategoryOverwrite]])</f>
        <v/>
      </c>
      <c r="K779" s="17" t="n"/>
      <c r="L779" s="17" t="n"/>
      <c r="M779" s="13">
        <f>IF(COUNTA(tblTime[[#This Row],[TaskName]:[Entity]],tblTime[[#This Row],[FinalCategory]:[Hours]])=4,"FILLED","OPEN")</f>
        <v/>
      </c>
      <c r="N779" s="13">
        <f>IF(SUMIFS(tblTime[Hours],tblTime[Date],tblTime[[#This Row],[Date]]) &gt; 20, "⚠ Over 20 hours!", "")</f>
        <v/>
      </c>
    </row>
    <row r="780" hidden="1">
      <c r="B780" s="14">
        <f>7+B680</f>
        <v/>
      </c>
      <c r="C780" s="15">
        <f>C760</f>
        <v/>
      </c>
      <c r="D780" s="13">
        <f>$G$2</f>
        <v/>
      </c>
      <c r="E780" s="13">
        <f>IFERROR(_xlfn.XLOOKUP(D780,tblEmployees[EmployeeName],tblEmployees[HomeDepartment],""),"")</f>
        <v/>
      </c>
      <c r="F780" s="17" t="n"/>
      <c r="G780" s="17" t="n"/>
      <c r="H780" s="13">
        <f>IFERROR(INDEX(tblTasks[SuggestedCategory],MATCH(tblTime[[#This Row],[TaskName]],tblTasks[TaskName],0)),"")</f>
        <v/>
      </c>
      <c r="I780" s="17" t="n"/>
      <c r="J780" s="13">
        <f>IF(tblTime[[#This Row],[CategoryOverwrite]]="",tblTime[[#This Row],[SuggCategory]],tblTime[[#This Row],[CategoryOverwrite]])</f>
        <v/>
      </c>
      <c r="K780" s="17" t="n"/>
      <c r="L780" s="17" t="n"/>
      <c r="M780" s="13">
        <f>IF(COUNTA(tblTime[[#This Row],[TaskName]:[Entity]],tblTime[[#This Row],[FinalCategory]:[Hours]])=4,"FILLED","OPEN")</f>
        <v/>
      </c>
      <c r="N780" s="13">
        <f>IF(SUMIFS(tblTime[Hours],tblTime[Date],tblTime[[#This Row],[Date]]) &gt; 20, "⚠ Over 20 hours!", "")</f>
        <v/>
      </c>
    </row>
    <row r="781" hidden="1">
      <c r="B781" s="14">
        <f>7+B681</f>
        <v/>
      </c>
      <c r="C781" s="15">
        <f>C761</f>
        <v/>
      </c>
      <c r="D781" s="13">
        <f>$G$2</f>
        <v/>
      </c>
      <c r="E781" s="13">
        <f>IFERROR(_xlfn.XLOOKUP(D781,tblEmployees[EmployeeName],tblEmployees[HomeDepartment],""),"")</f>
        <v/>
      </c>
      <c r="F781" s="17" t="n"/>
      <c r="G781" s="17" t="n"/>
      <c r="H781" s="13">
        <f>IFERROR(INDEX(tblTasks[SuggestedCategory],MATCH(tblTime[[#This Row],[TaskName]],tblTasks[TaskName],0)),"")</f>
        <v/>
      </c>
      <c r="I781" s="17" t="n"/>
      <c r="J781" s="13">
        <f>IF(tblTime[[#This Row],[CategoryOverwrite]]="",tblTime[[#This Row],[SuggCategory]],tblTime[[#This Row],[CategoryOverwrite]])</f>
        <v/>
      </c>
      <c r="K781" s="17" t="n"/>
      <c r="L781" s="17" t="n"/>
      <c r="M781" s="13">
        <f>IF(COUNTA(tblTime[[#This Row],[TaskName]:[Entity]],tblTime[[#This Row],[FinalCategory]:[Hours]])=4,"FILLED","OPEN")</f>
        <v/>
      </c>
      <c r="N781" s="13">
        <f>IF(SUMIFS(tblTime[Hours],tblTime[Date],tblTime[[#This Row],[Date]]) &gt; 20, "⚠ Over 20 hours!", "")</f>
        <v/>
      </c>
    </row>
    <row r="782" hidden="1">
      <c r="B782" s="14">
        <f>7+B682</f>
        <v/>
      </c>
      <c r="C782" s="15">
        <f>C762</f>
        <v/>
      </c>
      <c r="D782" s="13">
        <f>$G$2</f>
        <v/>
      </c>
      <c r="E782" s="13">
        <f>IFERROR(_xlfn.XLOOKUP(D782,tblEmployees[EmployeeName],tblEmployees[HomeDepartment],""),"")</f>
        <v/>
      </c>
      <c r="F782" s="17" t="n"/>
      <c r="G782" s="17" t="n"/>
      <c r="H782" s="13">
        <f>IFERROR(INDEX(tblTasks[SuggestedCategory],MATCH(tblTime[[#This Row],[TaskName]],tblTasks[TaskName],0)),"")</f>
        <v/>
      </c>
      <c r="I782" s="17" t="n"/>
      <c r="J782" s="13">
        <f>IF(tblTime[[#This Row],[CategoryOverwrite]]="",tblTime[[#This Row],[SuggCategory]],tblTime[[#This Row],[CategoryOverwrite]])</f>
        <v/>
      </c>
      <c r="K782" s="17" t="n"/>
      <c r="L782" s="17" t="n"/>
      <c r="M782" s="13">
        <f>IF(COUNTA(tblTime[[#This Row],[TaskName]:[Entity]],tblTime[[#This Row],[FinalCategory]:[Hours]])=4,"FILLED","OPEN")</f>
        <v/>
      </c>
      <c r="N782" s="13">
        <f>IF(SUMIFS(tblTime[Hours],tblTime[Date],tblTime[[#This Row],[Date]]) &gt; 20, "⚠ Over 20 hours!", "")</f>
        <v/>
      </c>
    </row>
    <row r="783" hidden="1">
      <c r="B783" s="14">
        <f>7+B683</f>
        <v/>
      </c>
      <c r="C783" s="15">
        <f>C763</f>
        <v/>
      </c>
      <c r="D783" s="13">
        <f>$G$2</f>
        <v/>
      </c>
      <c r="E783" s="13">
        <f>IFERROR(_xlfn.XLOOKUP(D783,tblEmployees[EmployeeName],tblEmployees[HomeDepartment],""),"")</f>
        <v/>
      </c>
      <c r="F783" s="17" t="n"/>
      <c r="G783" s="17" t="n"/>
      <c r="H783" s="13">
        <f>IFERROR(INDEX(tblTasks[SuggestedCategory],MATCH(tblTime[[#This Row],[TaskName]],tblTasks[TaskName],0)),"")</f>
        <v/>
      </c>
      <c r="I783" s="17" t="n"/>
      <c r="J783" s="13">
        <f>IF(tblTime[[#This Row],[CategoryOverwrite]]="",tblTime[[#This Row],[SuggCategory]],tblTime[[#This Row],[CategoryOverwrite]])</f>
        <v/>
      </c>
      <c r="K783" s="17" t="n"/>
      <c r="L783" s="17" t="n"/>
      <c r="M783" s="13">
        <f>IF(COUNTA(tblTime[[#This Row],[TaskName]:[Entity]],tblTime[[#This Row],[FinalCategory]:[Hours]])=4,"FILLED","OPEN")</f>
        <v/>
      </c>
      <c r="N783" s="13">
        <f>IF(SUMIFS(tblTime[Hours],tblTime[Date],tblTime[[#This Row],[Date]]) &gt; 20, "⚠ Over 20 hours!", "")</f>
        <v/>
      </c>
    </row>
    <row r="784" hidden="1">
      <c r="B784" s="14">
        <f>7+B684</f>
        <v/>
      </c>
      <c r="C784" s="15">
        <f>C764</f>
        <v/>
      </c>
      <c r="D784" s="13">
        <f>$G$2</f>
        <v/>
      </c>
      <c r="E784" s="13">
        <f>IFERROR(_xlfn.XLOOKUP(D784,tblEmployees[EmployeeName],tblEmployees[HomeDepartment],""),"")</f>
        <v/>
      </c>
      <c r="F784" s="17" t="n"/>
      <c r="G784" s="17" t="n"/>
      <c r="H784" s="13">
        <f>IFERROR(INDEX(tblTasks[SuggestedCategory],MATCH(tblTime[[#This Row],[TaskName]],tblTasks[TaskName],0)),"")</f>
        <v/>
      </c>
      <c r="I784" s="17" t="n"/>
      <c r="J784" s="13">
        <f>IF(tblTime[[#This Row],[CategoryOverwrite]]="",tblTime[[#This Row],[SuggCategory]],tblTime[[#This Row],[CategoryOverwrite]])</f>
        <v/>
      </c>
      <c r="K784" s="17" t="n"/>
      <c r="L784" s="17" t="n"/>
      <c r="M784" s="13">
        <f>IF(COUNTA(tblTime[[#This Row],[TaskName]:[Entity]],tblTime[[#This Row],[FinalCategory]:[Hours]])=4,"FILLED","OPEN")</f>
        <v/>
      </c>
      <c r="N784" s="13">
        <f>IF(SUMIFS(tblTime[Hours],tblTime[Date],tblTime[[#This Row],[Date]]) &gt; 20, "⚠ Over 20 hours!", "")</f>
        <v/>
      </c>
    </row>
    <row r="785" hidden="1">
      <c r="B785" s="14">
        <f>7+B685</f>
        <v/>
      </c>
      <c r="C785" s="15">
        <f>C765</f>
        <v/>
      </c>
      <c r="D785" s="13">
        <f>$G$2</f>
        <v/>
      </c>
      <c r="E785" s="13">
        <f>IFERROR(_xlfn.XLOOKUP(D785,tblEmployees[EmployeeName],tblEmployees[HomeDepartment],""),"")</f>
        <v/>
      </c>
      <c r="F785" s="17" t="n"/>
      <c r="G785" s="17" t="n"/>
      <c r="H785" s="13">
        <f>IFERROR(INDEX(tblTasks[SuggestedCategory],MATCH(tblTime[[#This Row],[TaskName]],tblTasks[TaskName],0)),"")</f>
        <v/>
      </c>
      <c r="I785" s="17" t="n"/>
      <c r="J785" s="13">
        <f>IF(tblTime[[#This Row],[CategoryOverwrite]]="",tblTime[[#This Row],[SuggCategory]],tblTime[[#This Row],[CategoryOverwrite]])</f>
        <v/>
      </c>
      <c r="K785" s="17" t="n"/>
      <c r="L785" s="17" t="n"/>
      <c r="M785" s="13">
        <f>IF(COUNTA(tblTime[[#This Row],[TaskName]:[Entity]],tblTime[[#This Row],[FinalCategory]:[Hours]])=4,"FILLED","OPEN")</f>
        <v/>
      </c>
      <c r="N785" s="13">
        <f>IF(SUMIFS(tblTime[Hours],tblTime[Date],tblTime[[#This Row],[Date]]) &gt; 20, "⚠ Over 20 hours!", "")</f>
        <v/>
      </c>
    </row>
    <row r="786" hidden="1">
      <c r="B786" s="14">
        <f>7+B686</f>
        <v/>
      </c>
      <c r="C786" s="15">
        <f>C766</f>
        <v/>
      </c>
      <c r="D786" s="13">
        <f>$G$2</f>
        <v/>
      </c>
      <c r="E786" s="13">
        <f>IFERROR(_xlfn.XLOOKUP(D786,tblEmployees[EmployeeName],tblEmployees[HomeDepartment],""),"")</f>
        <v/>
      </c>
      <c r="F786" s="17" t="n"/>
      <c r="G786" s="17" t="n"/>
      <c r="H786" s="13">
        <f>IFERROR(INDEX(tblTasks[SuggestedCategory],MATCH(tblTime[[#This Row],[TaskName]],tblTasks[TaskName],0)),"")</f>
        <v/>
      </c>
      <c r="I786" s="17" t="n"/>
      <c r="J786" s="13">
        <f>IF(tblTime[[#This Row],[CategoryOverwrite]]="",tblTime[[#This Row],[SuggCategory]],tblTime[[#This Row],[CategoryOverwrite]])</f>
        <v/>
      </c>
      <c r="K786" s="17" t="n"/>
      <c r="L786" s="17" t="n"/>
      <c r="M786" s="13">
        <f>IF(COUNTA(tblTime[[#This Row],[TaskName]:[Entity]],tblTime[[#This Row],[FinalCategory]:[Hours]])=4,"FILLED","OPEN")</f>
        <v/>
      </c>
      <c r="N786" s="13">
        <f>IF(SUMIFS(tblTime[Hours],tblTime[Date],tblTime[[#This Row],[Date]]) &gt; 20, "⚠ Over 20 hours!", "")</f>
        <v/>
      </c>
    </row>
    <row r="787" hidden="1">
      <c r="B787" s="14">
        <f>7+B687</f>
        <v/>
      </c>
      <c r="C787" s="15">
        <f>C767</f>
        <v/>
      </c>
      <c r="D787" s="13">
        <f>$G$2</f>
        <v/>
      </c>
      <c r="E787" s="13">
        <f>IFERROR(_xlfn.XLOOKUP(D787,tblEmployees[EmployeeName],tblEmployees[HomeDepartment],""),"")</f>
        <v/>
      </c>
      <c r="F787" s="17" t="n"/>
      <c r="G787" s="17" t="n"/>
      <c r="H787" s="13">
        <f>IFERROR(INDEX(tblTasks[SuggestedCategory],MATCH(tblTime[[#This Row],[TaskName]],tblTasks[TaskName],0)),"")</f>
        <v/>
      </c>
      <c r="I787" s="17" t="n"/>
      <c r="J787" s="13">
        <f>IF(tblTime[[#This Row],[CategoryOverwrite]]="",tblTime[[#This Row],[SuggCategory]],tblTime[[#This Row],[CategoryOverwrite]])</f>
        <v/>
      </c>
      <c r="K787" s="17" t="n"/>
      <c r="L787" s="17" t="n"/>
      <c r="M787" s="13">
        <f>IF(COUNTA(tblTime[[#This Row],[TaskName]:[Entity]],tblTime[[#This Row],[FinalCategory]:[Hours]])=4,"FILLED","OPEN")</f>
        <v/>
      </c>
      <c r="N787" s="13">
        <f>IF(SUMIFS(tblTime[Hours],tblTime[Date],tblTime[[#This Row],[Date]]) &gt; 20, "⚠ Over 20 hours!", "")</f>
        <v/>
      </c>
    </row>
    <row r="788" hidden="1">
      <c r="B788" s="14">
        <f>7+B688</f>
        <v/>
      </c>
      <c r="C788" s="15">
        <f>C768</f>
        <v/>
      </c>
      <c r="D788" s="13">
        <f>$G$2</f>
        <v/>
      </c>
      <c r="E788" s="13">
        <f>IFERROR(_xlfn.XLOOKUP(D788,tblEmployees[EmployeeName],tblEmployees[HomeDepartment],""),"")</f>
        <v/>
      </c>
      <c r="F788" s="17" t="n"/>
      <c r="G788" s="17" t="n"/>
      <c r="H788" s="13">
        <f>IFERROR(INDEX(tblTasks[SuggestedCategory],MATCH(tblTime[[#This Row],[TaskName]],tblTasks[TaskName],0)),"")</f>
        <v/>
      </c>
      <c r="I788" s="17" t="n"/>
      <c r="J788" s="13">
        <f>IF(tblTime[[#This Row],[CategoryOverwrite]]="",tblTime[[#This Row],[SuggCategory]],tblTime[[#This Row],[CategoryOverwrite]])</f>
        <v/>
      </c>
      <c r="K788" s="17" t="n"/>
      <c r="L788" s="17" t="n"/>
      <c r="M788" s="13">
        <f>IF(COUNTA(tblTime[[#This Row],[TaskName]:[Entity]],tblTime[[#This Row],[FinalCategory]:[Hours]])=4,"FILLED","OPEN")</f>
        <v/>
      </c>
      <c r="N788" s="13">
        <f>IF(SUMIFS(tblTime[Hours],tblTime[Date],tblTime[[#This Row],[Date]]) &gt; 20, "⚠ Over 20 hours!", "")</f>
        <v/>
      </c>
    </row>
    <row r="789" hidden="1">
      <c r="B789" s="14">
        <f>7+B689</f>
        <v/>
      </c>
      <c r="C789" s="15">
        <f>C769</f>
        <v/>
      </c>
      <c r="D789" s="13">
        <f>$G$2</f>
        <v/>
      </c>
      <c r="E789" s="13">
        <f>IFERROR(_xlfn.XLOOKUP(D789,tblEmployees[EmployeeName],tblEmployees[HomeDepartment],""),"")</f>
        <v/>
      </c>
      <c r="F789" s="17" t="n"/>
      <c r="G789" s="17" t="n"/>
      <c r="H789" s="13">
        <f>IFERROR(INDEX(tblTasks[SuggestedCategory],MATCH(tblTime[[#This Row],[TaskName]],tblTasks[TaskName],0)),"")</f>
        <v/>
      </c>
      <c r="I789" s="17" t="n"/>
      <c r="J789" s="13">
        <f>IF(tblTime[[#This Row],[CategoryOverwrite]]="",tblTime[[#This Row],[SuggCategory]],tblTime[[#This Row],[CategoryOverwrite]])</f>
        <v/>
      </c>
      <c r="K789" s="17" t="n"/>
      <c r="L789" s="17" t="n"/>
      <c r="M789" s="13">
        <f>IF(COUNTA(tblTime[[#This Row],[TaskName]:[Entity]],tblTime[[#This Row],[FinalCategory]:[Hours]])=4,"FILLED","OPEN")</f>
        <v/>
      </c>
      <c r="N789" s="13">
        <f>IF(SUMIFS(tblTime[Hours],tblTime[Date],tblTime[[#This Row],[Date]]) &gt; 20, "⚠ Over 20 hours!", "")</f>
        <v/>
      </c>
    </row>
    <row r="790" hidden="1">
      <c r="B790" s="14">
        <f>7+B690</f>
        <v/>
      </c>
      <c r="C790" s="15">
        <f>C770</f>
        <v/>
      </c>
      <c r="D790" s="13">
        <f>$G$2</f>
        <v/>
      </c>
      <c r="E790" s="13">
        <f>IFERROR(_xlfn.XLOOKUP(D790,tblEmployees[EmployeeName],tblEmployees[HomeDepartment],""),"")</f>
        <v/>
      </c>
      <c r="F790" s="17" t="n"/>
      <c r="G790" s="17" t="n"/>
      <c r="H790" s="13">
        <f>IFERROR(INDEX(tblTasks[SuggestedCategory],MATCH(tblTime[[#This Row],[TaskName]],tblTasks[TaskName],0)),"")</f>
        <v/>
      </c>
      <c r="I790" s="17" t="n"/>
      <c r="J790" s="13">
        <f>IF(tblTime[[#This Row],[CategoryOverwrite]]="",tblTime[[#This Row],[SuggCategory]],tblTime[[#This Row],[CategoryOverwrite]])</f>
        <v/>
      </c>
      <c r="K790" s="17" t="n"/>
      <c r="L790" s="17" t="n"/>
      <c r="M790" s="13">
        <f>IF(COUNTA(tblTime[[#This Row],[TaskName]:[Entity]],tblTime[[#This Row],[FinalCategory]:[Hours]])=4,"FILLED","OPEN")</f>
        <v/>
      </c>
      <c r="N790" s="13">
        <f>IF(SUMIFS(tblTime[Hours],tblTime[Date],tblTime[[#This Row],[Date]]) &gt; 20, "⚠ Over 20 hours!", "")</f>
        <v/>
      </c>
    </row>
    <row r="791" hidden="1">
      <c r="B791" s="14">
        <f>7+B691</f>
        <v/>
      </c>
      <c r="C791" s="15">
        <f>C771</f>
        <v/>
      </c>
      <c r="D791" s="13">
        <f>$G$2</f>
        <v/>
      </c>
      <c r="E791" s="13">
        <f>IFERROR(_xlfn.XLOOKUP(D791,tblEmployees[EmployeeName],tblEmployees[HomeDepartment],""),"")</f>
        <v/>
      </c>
      <c r="F791" s="17" t="n"/>
      <c r="G791" s="17" t="n"/>
      <c r="H791" s="13">
        <f>IFERROR(INDEX(tblTasks[SuggestedCategory],MATCH(tblTime[[#This Row],[TaskName]],tblTasks[TaskName],0)),"")</f>
        <v/>
      </c>
      <c r="I791" s="17" t="n"/>
      <c r="J791" s="13">
        <f>IF(tblTime[[#This Row],[CategoryOverwrite]]="",tblTime[[#This Row],[SuggCategory]],tblTime[[#This Row],[CategoryOverwrite]])</f>
        <v/>
      </c>
      <c r="K791" s="17" t="n"/>
      <c r="L791" s="17" t="n"/>
      <c r="M791" s="13">
        <f>IF(COUNTA(tblTime[[#This Row],[TaskName]:[Entity]],tblTime[[#This Row],[FinalCategory]:[Hours]])=4,"FILLED","OPEN")</f>
        <v/>
      </c>
      <c r="N791" s="13">
        <f>IF(SUMIFS(tblTime[Hours],tblTime[Date],tblTime[[#This Row],[Date]]) &gt; 20, "⚠ Over 20 hours!", "")</f>
        <v/>
      </c>
    </row>
    <row r="792" hidden="1">
      <c r="B792" s="14">
        <f>7+B692</f>
        <v/>
      </c>
      <c r="C792" s="15">
        <f>C772</f>
        <v/>
      </c>
      <c r="D792" s="13">
        <f>$G$2</f>
        <v/>
      </c>
      <c r="E792" s="13">
        <f>IFERROR(_xlfn.XLOOKUP(D792,tblEmployees[EmployeeName],tblEmployees[HomeDepartment],""),"")</f>
        <v/>
      </c>
      <c r="F792" s="17" t="n"/>
      <c r="G792" s="17" t="n"/>
      <c r="H792" s="13">
        <f>IFERROR(INDEX(tblTasks[SuggestedCategory],MATCH(tblTime[[#This Row],[TaskName]],tblTasks[TaskName],0)),"")</f>
        <v/>
      </c>
      <c r="I792" s="17" t="n"/>
      <c r="J792" s="13">
        <f>IF(tblTime[[#This Row],[CategoryOverwrite]]="",tblTime[[#This Row],[SuggCategory]],tblTime[[#This Row],[CategoryOverwrite]])</f>
        <v/>
      </c>
      <c r="K792" s="17" t="n"/>
      <c r="L792" s="17" t="n"/>
      <c r="M792" s="13">
        <f>IF(COUNTA(tblTime[[#This Row],[TaskName]:[Entity]],tblTime[[#This Row],[FinalCategory]:[Hours]])=4,"FILLED","OPEN")</f>
        <v/>
      </c>
      <c r="N792" s="13">
        <f>IF(SUMIFS(tblTime[Hours],tblTime[Date],tblTime[[#This Row],[Date]]) &gt; 20, "⚠ Over 20 hours!", "")</f>
        <v/>
      </c>
    </row>
    <row r="793" hidden="1">
      <c r="B793" s="14">
        <f>7+B693</f>
        <v/>
      </c>
      <c r="C793" s="15">
        <f>C773</f>
        <v/>
      </c>
      <c r="D793" s="13">
        <f>$G$2</f>
        <v/>
      </c>
      <c r="E793" s="13">
        <f>IFERROR(_xlfn.XLOOKUP(D793,tblEmployees[EmployeeName],tblEmployees[HomeDepartment],""),"")</f>
        <v/>
      </c>
      <c r="F793" s="17" t="n"/>
      <c r="G793" s="17" t="n"/>
      <c r="H793" s="13">
        <f>IFERROR(INDEX(tblTasks[SuggestedCategory],MATCH(tblTime[[#This Row],[TaskName]],tblTasks[TaskName],0)),"")</f>
        <v/>
      </c>
      <c r="I793" s="17" t="n"/>
      <c r="J793" s="13">
        <f>IF(tblTime[[#This Row],[CategoryOverwrite]]="",tblTime[[#This Row],[SuggCategory]],tblTime[[#This Row],[CategoryOverwrite]])</f>
        <v/>
      </c>
      <c r="K793" s="17" t="n"/>
      <c r="L793" s="17" t="n"/>
      <c r="M793" s="13">
        <f>IF(COUNTA(tblTime[[#This Row],[TaskName]:[Entity]],tblTime[[#This Row],[FinalCategory]:[Hours]])=4,"FILLED","OPEN")</f>
        <v/>
      </c>
      <c r="N793" s="13">
        <f>IF(SUMIFS(tblTime[Hours],tblTime[Date],tblTime[[#This Row],[Date]]) &gt; 20, "⚠ Over 20 hours!", "")</f>
        <v/>
      </c>
    </row>
    <row r="794" hidden="1">
      <c r="B794" s="14">
        <f>7+B694</f>
        <v/>
      </c>
      <c r="C794" s="15">
        <f>C774</f>
        <v/>
      </c>
      <c r="D794" s="13">
        <f>$G$2</f>
        <v/>
      </c>
      <c r="E794" s="13">
        <f>IFERROR(_xlfn.XLOOKUP(D794,tblEmployees[EmployeeName],tblEmployees[HomeDepartment],""),"")</f>
        <v/>
      </c>
      <c r="F794" s="17" t="n"/>
      <c r="G794" s="17" t="n"/>
      <c r="H794" s="13">
        <f>IFERROR(INDEX(tblTasks[SuggestedCategory],MATCH(tblTime[[#This Row],[TaskName]],tblTasks[TaskName],0)),"")</f>
        <v/>
      </c>
      <c r="I794" s="17" t="n"/>
      <c r="J794" s="13">
        <f>IF(tblTime[[#This Row],[CategoryOverwrite]]="",tblTime[[#This Row],[SuggCategory]],tblTime[[#This Row],[CategoryOverwrite]])</f>
        <v/>
      </c>
      <c r="K794" s="17" t="n"/>
      <c r="L794" s="17" t="n"/>
      <c r="M794" s="13">
        <f>IF(COUNTA(tblTime[[#This Row],[TaskName]:[Entity]],tblTime[[#This Row],[FinalCategory]:[Hours]])=4,"FILLED","OPEN")</f>
        <v/>
      </c>
      <c r="N794" s="13">
        <f>IF(SUMIFS(tblTime[Hours],tblTime[Date],tblTime[[#This Row],[Date]]) &gt; 20, "⚠ Over 20 hours!", "")</f>
        <v/>
      </c>
    </row>
    <row r="795" hidden="1">
      <c r="B795" s="14">
        <f>7+B695</f>
        <v/>
      </c>
      <c r="C795" s="15">
        <f>C775</f>
        <v/>
      </c>
      <c r="D795" s="13">
        <f>$G$2</f>
        <v/>
      </c>
      <c r="E795" s="13">
        <f>IFERROR(_xlfn.XLOOKUP(D795,tblEmployees[EmployeeName],tblEmployees[HomeDepartment],""),"")</f>
        <v/>
      </c>
      <c r="F795" s="17" t="n"/>
      <c r="G795" s="17" t="n"/>
      <c r="H795" s="13">
        <f>IFERROR(INDEX(tblTasks[SuggestedCategory],MATCH(tblTime[[#This Row],[TaskName]],tblTasks[TaskName],0)),"")</f>
        <v/>
      </c>
      <c r="I795" s="17" t="n"/>
      <c r="J795" s="13">
        <f>IF(tblTime[[#This Row],[CategoryOverwrite]]="",tblTime[[#This Row],[SuggCategory]],tblTime[[#This Row],[CategoryOverwrite]])</f>
        <v/>
      </c>
      <c r="K795" s="17" t="n"/>
      <c r="L795" s="17" t="n"/>
      <c r="M795" s="13">
        <f>IF(COUNTA(tblTime[[#This Row],[TaskName]:[Entity]],tblTime[[#This Row],[FinalCategory]:[Hours]])=4,"FILLED","OPEN")</f>
        <v/>
      </c>
      <c r="N795" s="13">
        <f>IF(SUMIFS(tblTime[Hours],tblTime[Date],tblTime[[#This Row],[Date]]) &gt; 20, "⚠ Over 20 hours!", "")</f>
        <v/>
      </c>
    </row>
    <row r="796" hidden="1">
      <c r="B796" s="14">
        <f>7+B696</f>
        <v/>
      </c>
      <c r="C796" s="15">
        <f>C776</f>
        <v/>
      </c>
      <c r="D796" s="13">
        <f>$G$2</f>
        <v/>
      </c>
      <c r="E796" s="13">
        <f>IFERROR(_xlfn.XLOOKUP(D796,tblEmployees[EmployeeName],tblEmployees[HomeDepartment],""),"")</f>
        <v/>
      </c>
      <c r="F796" s="17" t="n"/>
      <c r="G796" s="17" t="n"/>
      <c r="H796" s="13">
        <f>IFERROR(INDEX(tblTasks[SuggestedCategory],MATCH(tblTime[[#This Row],[TaskName]],tblTasks[TaskName],0)),"")</f>
        <v/>
      </c>
      <c r="I796" s="17" t="n"/>
      <c r="J796" s="13">
        <f>IF(tblTime[[#This Row],[CategoryOverwrite]]="",tblTime[[#This Row],[SuggCategory]],tblTime[[#This Row],[CategoryOverwrite]])</f>
        <v/>
      </c>
      <c r="K796" s="17" t="n"/>
      <c r="L796" s="17" t="n"/>
      <c r="M796" s="13">
        <f>IF(COUNTA(tblTime[[#This Row],[TaskName]:[Entity]],tblTime[[#This Row],[FinalCategory]:[Hours]])=4,"FILLED","OPEN")</f>
        <v/>
      </c>
      <c r="N796" s="13">
        <f>IF(SUMIFS(tblTime[Hours],tblTime[Date],tblTime[[#This Row],[Date]]) &gt; 20, "⚠ Over 20 hours!", "")</f>
        <v/>
      </c>
    </row>
    <row r="797" hidden="1">
      <c r="B797" s="14">
        <f>7+B697</f>
        <v/>
      </c>
      <c r="C797" s="15">
        <f>C777</f>
        <v/>
      </c>
      <c r="D797" s="13">
        <f>$G$2</f>
        <v/>
      </c>
      <c r="E797" s="13">
        <f>IFERROR(_xlfn.XLOOKUP(D797,tblEmployees[EmployeeName],tblEmployees[HomeDepartment],""),"")</f>
        <v/>
      </c>
      <c r="F797" s="17" t="n"/>
      <c r="G797" s="17" t="n"/>
      <c r="H797" s="13">
        <f>IFERROR(INDEX(tblTasks[SuggestedCategory],MATCH(tblTime[[#This Row],[TaskName]],tblTasks[TaskName],0)),"")</f>
        <v/>
      </c>
      <c r="I797" s="17" t="n"/>
      <c r="J797" s="13">
        <f>IF(tblTime[[#This Row],[CategoryOverwrite]]="",tblTime[[#This Row],[SuggCategory]],tblTime[[#This Row],[CategoryOverwrite]])</f>
        <v/>
      </c>
      <c r="K797" s="17" t="n"/>
      <c r="L797" s="17" t="n"/>
      <c r="M797" s="13">
        <f>IF(COUNTA(tblTime[[#This Row],[TaskName]:[Entity]],tblTime[[#This Row],[FinalCategory]:[Hours]])=4,"FILLED","OPEN")</f>
        <v/>
      </c>
      <c r="N797" s="13">
        <f>IF(SUMIFS(tblTime[Hours],tblTime[Date],tblTime[[#This Row],[Date]]) &gt; 20, "⚠ Over 20 hours!", "")</f>
        <v/>
      </c>
    </row>
    <row r="798" hidden="1">
      <c r="B798" s="14">
        <f>7+B698</f>
        <v/>
      </c>
      <c r="C798" s="15">
        <f>C778</f>
        <v/>
      </c>
      <c r="D798" s="13">
        <f>$G$2</f>
        <v/>
      </c>
      <c r="E798" s="13">
        <f>IFERROR(_xlfn.XLOOKUP(D798,tblEmployees[EmployeeName],tblEmployees[HomeDepartment],""),"")</f>
        <v/>
      </c>
      <c r="F798" s="17" t="n"/>
      <c r="G798" s="17" t="n"/>
      <c r="H798" s="13">
        <f>IFERROR(INDEX(tblTasks[SuggestedCategory],MATCH(tblTime[[#This Row],[TaskName]],tblTasks[TaskName],0)),"")</f>
        <v/>
      </c>
      <c r="I798" s="17" t="n"/>
      <c r="J798" s="13">
        <f>IF(tblTime[[#This Row],[CategoryOverwrite]]="",tblTime[[#This Row],[SuggCategory]],tblTime[[#This Row],[CategoryOverwrite]])</f>
        <v/>
      </c>
      <c r="K798" s="17" t="n"/>
      <c r="L798" s="17" t="n"/>
      <c r="M798" s="13">
        <f>IF(COUNTA(tblTime[[#This Row],[TaskName]:[Entity]],tblTime[[#This Row],[FinalCategory]:[Hours]])=4,"FILLED","OPEN")</f>
        <v/>
      </c>
      <c r="N798" s="13">
        <f>IF(SUMIFS(tblTime[Hours],tblTime[Date],tblTime[[#This Row],[Date]]) &gt; 20, "⚠ Over 20 hours!", "")</f>
        <v/>
      </c>
    </row>
    <row r="799" hidden="1">
      <c r="B799" s="14">
        <f>7+B699</f>
        <v/>
      </c>
      <c r="C799" s="15">
        <f>C779</f>
        <v/>
      </c>
      <c r="D799" s="13">
        <f>$G$2</f>
        <v/>
      </c>
      <c r="E799" s="13">
        <f>IFERROR(_xlfn.XLOOKUP(D799,tblEmployees[EmployeeName],tblEmployees[HomeDepartment],""),"")</f>
        <v/>
      </c>
      <c r="F799" s="17" t="n"/>
      <c r="G799" s="17" t="n"/>
      <c r="H799" s="13">
        <f>IFERROR(INDEX(tblTasks[SuggestedCategory],MATCH(tblTime[[#This Row],[TaskName]],tblTasks[TaskName],0)),"")</f>
        <v/>
      </c>
      <c r="I799" s="17" t="n"/>
      <c r="J799" s="13">
        <f>IF(tblTime[[#This Row],[CategoryOverwrite]]="",tblTime[[#This Row],[SuggCategory]],tblTime[[#This Row],[CategoryOverwrite]])</f>
        <v/>
      </c>
      <c r="K799" s="17" t="n"/>
      <c r="L799" s="17" t="n"/>
      <c r="M799" s="13">
        <f>IF(COUNTA(tblTime[[#This Row],[TaskName]:[Entity]],tblTime[[#This Row],[FinalCategory]:[Hours]])=4,"FILLED","OPEN")</f>
        <v/>
      </c>
      <c r="N799" s="13">
        <f>IF(SUMIFS(tblTime[Hours],tblTime[Date],tblTime[[#This Row],[Date]]) &gt; 20, "⚠ Over 20 hours!", "")</f>
        <v/>
      </c>
    </row>
    <row r="800" hidden="1">
      <c r="B800" s="14">
        <f>7+B700</f>
        <v/>
      </c>
      <c r="C800" s="15">
        <f>C780</f>
        <v/>
      </c>
      <c r="D800" s="13">
        <f>$G$2</f>
        <v/>
      </c>
      <c r="E800" s="13">
        <f>IFERROR(_xlfn.XLOOKUP(D800,tblEmployees[EmployeeName],tblEmployees[HomeDepartment],""),"")</f>
        <v/>
      </c>
      <c r="F800" s="17" t="n"/>
      <c r="G800" s="17" t="n"/>
      <c r="H800" s="13">
        <f>IFERROR(INDEX(tblTasks[SuggestedCategory],MATCH(tblTime[[#This Row],[TaskName]],tblTasks[TaskName],0)),"")</f>
        <v/>
      </c>
      <c r="I800" s="17" t="n"/>
      <c r="J800" s="13">
        <f>IF(tblTime[[#This Row],[CategoryOverwrite]]="",tblTime[[#This Row],[SuggCategory]],tblTime[[#This Row],[CategoryOverwrite]])</f>
        <v/>
      </c>
      <c r="K800" s="17" t="n"/>
      <c r="L800" s="17" t="n"/>
      <c r="M800" s="13">
        <f>IF(COUNTA(tblTime[[#This Row],[TaskName]:[Entity]],tblTime[[#This Row],[FinalCategory]:[Hours]])=4,"FILLED","OPEN")</f>
        <v/>
      </c>
      <c r="N800" s="13">
        <f>IF(SUMIFS(tblTime[Hours],tblTime[Date],tblTime[[#This Row],[Date]]) &gt; 20, "⚠ Over 20 hours!", "")</f>
        <v/>
      </c>
    </row>
    <row r="801" hidden="1">
      <c r="B801" s="14">
        <f>7+B701</f>
        <v/>
      </c>
      <c r="C801" s="15">
        <f>C781</f>
        <v/>
      </c>
      <c r="D801" s="13">
        <f>$G$2</f>
        <v/>
      </c>
      <c r="E801" s="13">
        <f>IFERROR(_xlfn.XLOOKUP(D801,tblEmployees[EmployeeName],tblEmployees[HomeDepartment],""),"")</f>
        <v/>
      </c>
      <c r="F801" s="17" t="n"/>
      <c r="G801" s="17" t="n"/>
      <c r="H801" s="13">
        <f>IFERROR(INDEX(tblTasks[SuggestedCategory],MATCH(tblTime[[#This Row],[TaskName]],tblTasks[TaskName],0)),"")</f>
        <v/>
      </c>
      <c r="I801" s="17" t="n"/>
      <c r="J801" s="13">
        <f>IF(tblTime[[#This Row],[CategoryOverwrite]]="",tblTime[[#This Row],[SuggCategory]],tblTime[[#This Row],[CategoryOverwrite]])</f>
        <v/>
      </c>
      <c r="K801" s="17" t="n"/>
      <c r="L801" s="17" t="n"/>
      <c r="M801" s="13">
        <f>IF(COUNTA(tblTime[[#This Row],[TaskName]:[Entity]],tblTime[[#This Row],[FinalCategory]:[Hours]])=4,"FILLED","OPEN")</f>
        <v/>
      </c>
      <c r="N801" s="13">
        <f>IF(SUMIFS(tblTime[Hours],tblTime[Date],tblTime[[#This Row],[Date]]) &gt; 20, "⚠ Over 20 hours!", "")</f>
        <v/>
      </c>
    </row>
    <row r="802" hidden="1">
      <c r="B802" s="14">
        <f>7+B702</f>
        <v/>
      </c>
      <c r="C802" s="15">
        <f>C782</f>
        <v/>
      </c>
      <c r="D802" s="13">
        <f>$G$2</f>
        <v/>
      </c>
      <c r="E802" s="13">
        <f>IFERROR(_xlfn.XLOOKUP(D802,tblEmployees[EmployeeName],tblEmployees[HomeDepartment],""),"")</f>
        <v/>
      </c>
      <c r="F802" s="17" t="n"/>
      <c r="G802" s="17" t="n"/>
      <c r="H802" s="13">
        <f>IFERROR(INDEX(tblTasks[SuggestedCategory],MATCH(tblTime[[#This Row],[TaskName]],tblTasks[TaskName],0)),"")</f>
        <v/>
      </c>
      <c r="I802" s="17" t="n"/>
      <c r="J802" s="13">
        <f>IF(tblTime[[#This Row],[CategoryOverwrite]]="",tblTime[[#This Row],[SuggCategory]],tblTime[[#This Row],[CategoryOverwrite]])</f>
        <v/>
      </c>
      <c r="K802" s="17" t="n"/>
      <c r="L802" s="17" t="n"/>
      <c r="M802" s="13">
        <f>IF(COUNTA(tblTime[[#This Row],[TaskName]:[Entity]],tblTime[[#This Row],[FinalCategory]:[Hours]])=4,"FILLED","OPEN")</f>
        <v/>
      </c>
      <c r="N802" s="13">
        <f>IF(SUMIFS(tblTime[Hours],tblTime[Date],tblTime[[#This Row],[Date]]) &gt; 20, "⚠ Over 20 hours!", "")</f>
        <v/>
      </c>
    </row>
    <row r="803" hidden="1">
      <c r="B803" s="14">
        <f>7+B703</f>
        <v/>
      </c>
      <c r="C803" s="15">
        <f>C783</f>
        <v/>
      </c>
      <c r="D803" s="13">
        <f>$G$2</f>
        <v/>
      </c>
      <c r="E803" s="13">
        <f>IFERROR(_xlfn.XLOOKUP(D803,tblEmployees[EmployeeName],tblEmployees[HomeDepartment],""),"")</f>
        <v/>
      </c>
      <c r="F803" s="17" t="n"/>
      <c r="G803" s="17" t="n"/>
      <c r="H803" s="13">
        <f>IFERROR(INDEX(tblTasks[SuggestedCategory],MATCH(tblTime[[#This Row],[TaskName]],tblTasks[TaskName],0)),"")</f>
        <v/>
      </c>
      <c r="I803" s="17" t="n"/>
      <c r="J803" s="13">
        <f>IF(tblTime[[#This Row],[CategoryOverwrite]]="",tblTime[[#This Row],[SuggCategory]],tblTime[[#This Row],[CategoryOverwrite]])</f>
        <v/>
      </c>
      <c r="K803" s="17" t="n"/>
      <c r="L803" s="17" t="n"/>
      <c r="M803" s="13">
        <f>IF(COUNTA(tblTime[[#This Row],[TaskName]:[Entity]],tblTime[[#This Row],[FinalCategory]:[Hours]])=4,"FILLED","OPEN")</f>
        <v/>
      </c>
      <c r="N803" s="13">
        <f>IF(SUMIFS(tblTime[Hours],tblTime[Date],tblTime[[#This Row],[Date]]) &gt; 20, "⚠ Over 20 hours!", "")</f>
        <v/>
      </c>
    </row>
    <row r="804" hidden="1">
      <c r="B804" s="14">
        <f>7+B704</f>
        <v/>
      </c>
      <c r="C804" s="15">
        <f>C784</f>
        <v/>
      </c>
      <c r="D804" s="13">
        <f>$G$2</f>
        <v/>
      </c>
      <c r="E804" s="13">
        <f>IFERROR(_xlfn.XLOOKUP(D804,tblEmployees[EmployeeName],tblEmployees[HomeDepartment],""),"")</f>
        <v/>
      </c>
      <c r="F804" s="17" t="n"/>
      <c r="G804" s="17" t="n"/>
      <c r="H804" s="13">
        <f>IFERROR(INDEX(tblTasks[SuggestedCategory],MATCH(tblTime[[#This Row],[TaskName]],tblTasks[TaskName],0)),"")</f>
        <v/>
      </c>
      <c r="I804" s="17" t="n"/>
      <c r="J804" s="13">
        <f>IF(tblTime[[#This Row],[CategoryOverwrite]]="",tblTime[[#This Row],[SuggCategory]],tblTime[[#This Row],[CategoryOverwrite]])</f>
        <v/>
      </c>
      <c r="K804" s="17" t="n"/>
      <c r="L804" s="17" t="n"/>
      <c r="M804" s="13">
        <f>IF(COUNTA(tblTime[[#This Row],[TaskName]:[Entity]],tblTime[[#This Row],[FinalCategory]:[Hours]])=4,"FILLED","OPEN")</f>
        <v/>
      </c>
      <c r="N804" s="13">
        <f>IF(SUMIFS(tblTime[Hours],tblTime[Date],tblTime[[#This Row],[Date]]) &gt; 20, "⚠ Over 20 hours!", "")</f>
        <v/>
      </c>
    </row>
    <row r="805" hidden="1">
      <c r="B805" s="14">
        <f>7+B705</f>
        <v/>
      </c>
      <c r="C805" s="15">
        <f>C785</f>
        <v/>
      </c>
      <c r="D805" s="13">
        <f>$G$2</f>
        <v/>
      </c>
      <c r="E805" s="13">
        <f>IFERROR(_xlfn.XLOOKUP(D805,tblEmployees[EmployeeName],tblEmployees[HomeDepartment],""),"")</f>
        <v/>
      </c>
      <c r="F805" s="17" t="n"/>
      <c r="G805" s="17" t="n"/>
      <c r="H805" s="13">
        <f>IFERROR(INDEX(tblTasks[SuggestedCategory],MATCH(tblTime[[#This Row],[TaskName]],tblTasks[TaskName],0)),"")</f>
        <v/>
      </c>
      <c r="I805" s="17" t="n"/>
      <c r="J805" s="13">
        <f>IF(tblTime[[#This Row],[CategoryOverwrite]]="",tblTime[[#This Row],[SuggCategory]],tblTime[[#This Row],[CategoryOverwrite]])</f>
        <v/>
      </c>
      <c r="K805" s="17" t="n"/>
      <c r="L805" s="17" t="n"/>
      <c r="M805" s="13">
        <f>IF(COUNTA(tblTime[[#This Row],[TaskName]:[Entity]],tblTime[[#This Row],[FinalCategory]:[Hours]])=4,"FILLED","OPEN")</f>
        <v/>
      </c>
      <c r="N805" s="13">
        <f>IF(SUMIFS(tblTime[Hours],tblTime[Date],tblTime[[#This Row],[Date]]) &gt; 20, "⚠ Over 20 hours!", "")</f>
        <v/>
      </c>
    </row>
    <row r="806" hidden="1">
      <c r="B806" s="14">
        <f>7+B706</f>
        <v/>
      </c>
      <c r="C806" s="15">
        <f>C786</f>
        <v/>
      </c>
      <c r="D806" s="13">
        <f>$G$2</f>
        <v/>
      </c>
      <c r="E806" s="13">
        <f>IFERROR(_xlfn.XLOOKUP(D806,tblEmployees[EmployeeName],tblEmployees[HomeDepartment],""),"")</f>
        <v/>
      </c>
      <c r="F806" s="17" t="n"/>
      <c r="G806" s="17" t="n"/>
      <c r="H806" s="13">
        <f>IFERROR(INDEX(tblTasks[SuggestedCategory],MATCH(tblTime[[#This Row],[TaskName]],tblTasks[TaskName],0)),"")</f>
        <v/>
      </c>
      <c r="I806" s="17" t="n"/>
      <c r="J806" s="13">
        <f>IF(tblTime[[#This Row],[CategoryOverwrite]]="",tblTime[[#This Row],[SuggCategory]],tblTime[[#This Row],[CategoryOverwrite]])</f>
        <v/>
      </c>
      <c r="K806" s="17" t="n"/>
      <c r="L806" s="17" t="n"/>
      <c r="M806" s="13">
        <f>IF(COUNTA(tblTime[[#This Row],[TaskName]:[Entity]],tblTime[[#This Row],[FinalCategory]:[Hours]])=4,"FILLED","OPEN")</f>
        <v/>
      </c>
      <c r="N806" s="13">
        <f>IF(SUMIFS(tblTime[Hours],tblTime[Date],tblTime[[#This Row],[Date]]) &gt; 20, "⚠ Over 20 hours!", "")</f>
        <v/>
      </c>
    </row>
    <row r="807" hidden="1">
      <c r="B807" s="14">
        <f>7+B707</f>
        <v/>
      </c>
      <c r="C807" s="15">
        <f>C787</f>
        <v/>
      </c>
      <c r="D807" s="13">
        <f>$G$2</f>
        <v/>
      </c>
      <c r="E807" s="13">
        <f>IFERROR(_xlfn.XLOOKUP(D807,tblEmployees[EmployeeName],tblEmployees[HomeDepartment],""),"")</f>
        <v/>
      </c>
      <c r="F807" s="17" t="n"/>
      <c r="G807" s="17" t="n"/>
      <c r="H807" s="13">
        <f>IFERROR(INDEX(tblTasks[SuggestedCategory],MATCH(tblTime[[#This Row],[TaskName]],tblTasks[TaskName],0)),"")</f>
        <v/>
      </c>
      <c r="I807" s="17" t="n"/>
      <c r="J807" s="13">
        <f>IF(tblTime[[#This Row],[CategoryOverwrite]]="",tblTime[[#This Row],[SuggCategory]],tblTime[[#This Row],[CategoryOverwrite]])</f>
        <v/>
      </c>
      <c r="K807" s="17" t="n"/>
      <c r="L807" s="17" t="n"/>
      <c r="M807" s="13">
        <f>IF(COUNTA(tblTime[[#This Row],[TaskName]:[Entity]],tblTime[[#This Row],[FinalCategory]:[Hours]])=4,"FILLED","OPEN")</f>
        <v/>
      </c>
      <c r="N807" s="13">
        <f>IF(SUMIFS(tblTime[Hours],tblTime[Date],tblTime[[#This Row],[Date]]) &gt; 20, "⚠ Over 20 hours!", "")</f>
        <v/>
      </c>
    </row>
    <row r="808" hidden="1">
      <c r="B808" s="14">
        <f>7+B708</f>
        <v/>
      </c>
      <c r="C808" s="15">
        <f>C788</f>
        <v/>
      </c>
      <c r="D808" s="13">
        <f>$G$2</f>
        <v/>
      </c>
      <c r="E808" s="13">
        <f>IFERROR(_xlfn.XLOOKUP(D808,tblEmployees[EmployeeName],tblEmployees[HomeDepartment],""),"")</f>
        <v/>
      </c>
      <c r="F808" s="17" t="n"/>
      <c r="G808" s="17" t="n"/>
      <c r="H808" s="13">
        <f>IFERROR(INDEX(tblTasks[SuggestedCategory],MATCH(tblTime[[#This Row],[TaskName]],tblTasks[TaskName],0)),"")</f>
        <v/>
      </c>
      <c r="I808" s="17" t="n"/>
      <c r="J808" s="13">
        <f>IF(tblTime[[#This Row],[CategoryOverwrite]]="",tblTime[[#This Row],[SuggCategory]],tblTime[[#This Row],[CategoryOverwrite]])</f>
        <v/>
      </c>
      <c r="K808" s="17" t="n"/>
      <c r="L808" s="17" t="n"/>
      <c r="M808" s="13">
        <f>IF(COUNTA(tblTime[[#This Row],[TaskName]:[Entity]],tblTime[[#This Row],[FinalCategory]:[Hours]])=4,"FILLED","OPEN")</f>
        <v/>
      </c>
      <c r="N808" s="13">
        <f>IF(SUMIFS(tblTime[Hours],tblTime[Date],tblTime[[#This Row],[Date]]) &gt; 20, "⚠ Over 20 hours!", "")</f>
        <v/>
      </c>
    </row>
    <row r="809" hidden="1">
      <c r="B809" s="14">
        <f>7+B709</f>
        <v/>
      </c>
      <c r="C809" s="15">
        <f>C789</f>
        <v/>
      </c>
      <c r="D809" s="13">
        <f>$G$2</f>
        <v/>
      </c>
      <c r="E809" s="13">
        <f>IFERROR(_xlfn.XLOOKUP(D809,tblEmployees[EmployeeName],tblEmployees[HomeDepartment],""),"")</f>
        <v/>
      </c>
      <c r="F809" s="17" t="n"/>
      <c r="G809" s="17" t="n"/>
      <c r="H809" s="13">
        <f>IFERROR(INDEX(tblTasks[SuggestedCategory],MATCH(tblTime[[#This Row],[TaskName]],tblTasks[TaskName],0)),"")</f>
        <v/>
      </c>
      <c r="I809" s="17" t="n"/>
      <c r="J809" s="13">
        <f>IF(tblTime[[#This Row],[CategoryOverwrite]]="",tblTime[[#This Row],[SuggCategory]],tblTime[[#This Row],[CategoryOverwrite]])</f>
        <v/>
      </c>
      <c r="K809" s="17" t="n"/>
      <c r="L809" s="17" t="n"/>
      <c r="M809" s="13">
        <f>IF(COUNTA(tblTime[[#This Row],[TaskName]:[Entity]],tblTime[[#This Row],[FinalCategory]:[Hours]])=4,"FILLED","OPEN")</f>
        <v/>
      </c>
      <c r="N809" s="13">
        <f>IF(SUMIFS(tblTime[Hours],tblTime[Date],tblTime[[#This Row],[Date]]) &gt; 20, "⚠ Over 20 hours!", "")</f>
        <v/>
      </c>
    </row>
    <row r="810" hidden="1">
      <c r="B810" s="14">
        <f>7+B710</f>
        <v/>
      </c>
      <c r="C810" s="15">
        <f>C790</f>
        <v/>
      </c>
      <c r="D810" s="13">
        <f>$G$2</f>
        <v/>
      </c>
      <c r="E810" s="13">
        <f>IFERROR(_xlfn.XLOOKUP(D810,tblEmployees[EmployeeName],tblEmployees[HomeDepartment],""),"")</f>
        <v/>
      </c>
      <c r="F810" s="17" t="n"/>
      <c r="G810" s="17" t="n"/>
      <c r="H810" s="13">
        <f>IFERROR(INDEX(tblTasks[SuggestedCategory],MATCH(tblTime[[#This Row],[TaskName]],tblTasks[TaskName],0)),"")</f>
        <v/>
      </c>
      <c r="I810" s="17" t="n"/>
      <c r="J810" s="13">
        <f>IF(tblTime[[#This Row],[CategoryOverwrite]]="",tblTime[[#This Row],[SuggCategory]],tblTime[[#This Row],[CategoryOverwrite]])</f>
        <v/>
      </c>
      <c r="K810" s="17" t="n"/>
      <c r="L810" s="17" t="n"/>
      <c r="M810" s="13">
        <f>IF(COUNTA(tblTime[[#This Row],[TaskName]:[Entity]],tblTime[[#This Row],[FinalCategory]:[Hours]])=4,"FILLED","OPEN")</f>
        <v/>
      </c>
      <c r="N810" s="13">
        <f>IF(SUMIFS(tblTime[Hours],tblTime[Date],tblTime[[#This Row],[Date]]) &gt; 20, "⚠ Over 20 hours!", "")</f>
        <v/>
      </c>
    </row>
    <row r="811" hidden="1">
      <c r="B811" s="14">
        <f>7+B711</f>
        <v/>
      </c>
      <c r="C811" s="15">
        <f>C791</f>
        <v/>
      </c>
      <c r="D811" s="13">
        <f>$G$2</f>
        <v/>
      </c>
      <c r="E811" s="13">
        <f>IFERROR(_xlfn.XLOOKUP(D811,tblEmployees[EmployeeName],tblEmployees[HomeDepartment],""),"")</f>
        <v/>
      </c>
      <c r="F811" s="17" t="n"/>
      <c r="G811" s="17" t="n"/>
      <c r="H811" s="13">
        <f>IFERROR(INDEX(tblTasks[SuggestedCategory],MATCH(tblTime[[#This Row],[TaskName]],tblTasks[TaskName],0)),"")</f>
        <v/>
      </c>
      <c r="I811" s="17" t="n"/>
      <c r="J811" s="13">
        <f>IF(tblTime[[#This Row],[CategoryOverwrite]]="",tblTime[[#This Row],[SuggCategory]],tblTime[[#This Row],[CategoryOverwrite]])</f>
        <v/>
      </c>
      <c r="K811" s="17" t="n"/>
      <c r="L811" s="17" t="n"/>
      <c r="M811" s="13">
        <f>IF(COUNTA(tblTime[[#This Row],[TaskName]:[Entity]],tblTime[[#This Row],[FinalCategory]:[Hours]])=4,"FILLED","OPEN")</f>
        <v/>
      </c>
      <c r="N811" s="13">
        <f>IF(SUMIFS(tblTime[Hours],tblTime[Date],tblTime[[#This Row],[Date]]) &gt; 20, "⚠ Over 20 hours!", "")</f>
        <v/>
      </c>
    </row>
    <row r="812" hidden="1">
      <c r="B812" s="14">
        <f>7+B712</f>
        <v/>
      </c>
      <c r="C812" s="15">
        <f>C792</f>
        <v/>
      </c>
      <c r="D812" s="13">
        <f>$G$2</f>
        <v/>
      </c>
      <c r="E812" s="13">
        <f>IFERROR(_xlfn.XLOOKUP(D812,tblEmployees[EmployeeName],tblEmployees[HomeDepartment],""),"")</f>
        <v/>
      </c>
      <c r="F812" s="17" t="n"/>
      <c r="G812" s="17" t="n"/>
      <c r="H812" s="13">
        <f>IFERROR(INDEX(tblTasks[SuggestedCategory],MATCH(tblTime[[#This Row],[TaskName]],tblTasks[TaskName],0)),"")</f>
        <v/>
      </c>
      <c r="I812" s="17" t="n"/>
      <c r="J812" s="13">
        <f>IF(tblTime[[#This Row],[CategoryOverwrite]]="",tblTime[[#This Row],[SuggCategory]],tblTime[[#This Row],[CategoryOverwrite]])</f>
        <v/>
      </c>
      <c r="K812" s="17" t="n"/>
      <c r="L812" s="17" t="n"/>
      <c r="M812" s="13">
        <f>IF(COUNTA(tblTime[[#This Row],[TaskName]:[Entity]],tblTime[[#This Row],[FinalCategory]:[Hours]])=4,"FILLED","OPEN")</f>
        <v/>
      </c>
      <c r="N812" s="13">
        <f>IF(SUMIFS(tblTime[Hours],tblTime[Date],tblTime[[#This Row],[Date]]) &gt; 20, "⚠ Over 20 hours!", "")</f>
        <v/>
      </c>
    </row>
    <row r="813" hidden="1">
      <c r="B813" s="14">
        <f>7+B713</f>
        <v/>
      </c>
      <c r="C813" s="15">
        <f>C793</f>
        <v/>
      </c>
      <c r="D813" s="13">
        <f>$G$2</f>
        <v/>
      </c>
      <c r="E813" s="13">
        <f>IFERROR(_xlfn.XLOOKUP(D813,tblEmployees[EmployeeName],tblEmployees[HomeDepartment],""),"")</f>
        <v/>
      </c>
      <c r="F813" s="17" t="n"/>
      <c r="G813" s="17" t="n"/>
      <c r="H813" s="13">
        <f>IFERROR(INDEX(tblTasks[SuggestedCategory],MATCH(tblTime[[#This Row],[TaskName]],tblTasks[TaskName],0)),"")</f>
        <v/>
      </c>
      <c r="I813" s="17" t="n"/>
      <c r="J813" s="13">
        <f>IF(tblTime[[#This Row],[CategoryOverwrite]]="",tblTime[[#This Row],[SuggCategory]],tblTime[[#This Row],[CategoryOverwrite]])</f>
        <v/>
      </c>
      <c r="K813" s="17" t="n"/>
      <c r="L813" s="17" t="n"/>
      <c r="M813" s="13">
        <f>IF(COUNTA(tblTime[[#This Row],[TaskName]:[Entity]],tblTime[[#This Row],[FinalCategory]:[Hours]])=4,"FILLED","OPEN")</f>
        <v/>
      </c>
      <c r="N813" s="13">
        <f>IF(SUMIFS(tblTime[Hours],tblTime[Date],tblTime[[#This Row],[Date]]) &gt; 20, "⚠ Over 20 hours!", "")</f>
        <v/>
      </c>
    </row>
    <row r="814" hidden="1">
      <c r="B814" s="14">
        <f>7+B714</f>
        <v/>
      </c>
      <c r="C814" s="15">
        <f>C794</f>
        <v/>
      </c>
      <c r="D814" s="13">
        <f>$G$2</f>
        <v/>
      </c>
      <c r="E814" s="13">
        <f>IFERROR(_xlfn.XLOOKUP(D814,tblEmployees[EmployeeName],tblEmployees[HomeDepartment],""),"")</f>
        <v/>
      </c>
      <c r="F814" s="17" t="n"/>
      <c r="G814" s="17" t="n"/>
      <c r="H814" s="13">
        <f>IFERROR(INDEX(tblTasks[SuggestedCategory],MATCH(tblTime[[#This Row],[TaskName]],tblTasks[TaskName],0)),"")</f>
        <v/>
      </c>
      <c r="I814" s="17" t="n"/>
      <c r="J814" s="13">
        <f>IF(tblTime[[#This Row],[CategoryOverwrite]]="",tblTime[[#This Row],[SuggCategory]],tblTime[[#This Row],[CategoryOverwrite]])</f>
        <v/>
      </c>
      <c r="K814" s="17" t="n"/>
      <c r="L814" s="17" t="n"/>
      <c r="M814" s="13">
        <f>IF(COUNTA(tblTime[[#This Row],[TaskName]:[Entity]],tblTime[[#This Row],[FinalCategory]:[Hours]])=4,"FILLED","OPEN")</f>
        <v/>
      </c>
      <c r="N814" s="13">
        <f>IF(SUMIFS(tblTime[Hours],tblTime[Date],tblTime[[#This Row],[Date]]) &gt; 20, "⚠ Over 20 hours!", "")</f>
        <v/>
      </c>
    </row>
    <row r="815" hidden="1">
      <c r="B815" s="14">
        <f>7+B715</f>
        <v/>
      </c>
      <c r="C815" s="15">
        <f>C795</f>
        <v/>
      </c>
      <c r="D815" s="13">
        <f>$G$2</f>
        <v/>
      </c>
      <c r="E815" s="13">
        <f>IFERROR(_xlfn.XLOOKUP(D815,tblEmployees[EmployeeName],tblEmployees[HomeDepartment],""),"")</f>
        <v/>
      </c>
      <c r="F815" s="17" t="n"/>
      <c r="G815" s="17" t="n"/>
      <c r="H815" s="13">
        <f>IFERROR(INDEX(tblTasks[SuggestedCategory],MATCH(tblTime[[#This Row],[TaskName]],tblTasks[TaskName],0)),"")</f>
        <v/>
      </c>
      <c r="I815" s="17" t="n"/>
      <c r="J815" s="13">
        <f>IF(tblTime[[#This Row],[CategoryOverwrite]]="",tblTime[[#This Row],[SuggCategory]],tblTime[[#This Row],[CategoryOverwrite]])</f>
        <v/>
      </c>
      <c r="K815" s="17" t="n"/>
      <c r="L815" s="17" t="n"/>
      <c r="M815" s="13">
        <f>IF(COUNTA(tblTime[[#This Row],[TaskName]:[Entity]],tblTime[[#This Row],[FinalCategory]:[Hours]])=4,"FILLED","OPEN")</f>
        <v/>
      </c>
      <c r="N815" s="13">
        <f>IF(SUMIFS(tblTime[Hours],tblTime[Date],tblTime[[#This Row],[Date]]) &gt; 20, "⚠ Over 20 hours!", "")</f>
        <v/>
      </c>
    </row>
    <row r="816" hidden="1">
      <c r="B816" s="14">
        <f>7+B716</f>
        <v/>
      </c>
      <c r="C816" s="15">
        <f>C796</f>
        <v/>
      </c>
      <c r="D816" s="13">
        <f>$G$2</f>
        <v/>
      </c>
      <c r="E816" s="13">
        <f>IFERROR(_xlfn.XLOOKUP(D816,tblEmployees[EmployeeName],tblEmployees[HomeDepartment],""),"")</f>
        <v/>
      </c>
      <c r="F816" s="17" t="n"/>
      <c r="G816" s="17" t="n"/>
      <c r="H816" s="13">
        <f>IFERROR(INDEX(tblTasks[SuggestedCategory],MATCH(tblTime[[#This Row],[TaskName]],tblTasks[TaskName],0)),"")</f>
        <v/>
      </c>
      <c r="I816" s="17" t="n"/>
      <c r="J816" s="13">
        <f>IF(tblTime[[#This Row],[CategoryOverwrite]]="",tblTime[[#This Row],[SuggCategory]],tblTime[[#This Row],[CategoryOverwrite]])</f>
        <v/>
      </c>
      <c r="K816" s="17" t="n"/>
      <c r="L816" s="17" t="n"/>
      <c r="M816" s="13">
        <f>IF(COUNTA(tblTime[[#This Row],[TaskName]:[Entity]],tblTime[[#This Row],[FinalCategory]:[Hours]])=4,"FILLED","OPEN")</f>
        <v/>
      </c>
      <c r="N816" s="13">
        <f>IF(SUMIFS(tblTime[Hours],tblTime[Date],tblTime[[#This Row],[Date]]) &gt; 20, "⚠ Over 20 hours!", "")</f>
        <v/>
      </c>
    </row>
    <row r="817" hidden="1">
      <c r="B817" s="14">
        <f>7+B717</f>
        <v/>
      </c>
      <c r="C817" s="15">
        <f>C797</f>
        <v/>
      </c>
      <c r="D817" s="13">
        <f>$G$2</f>
        <v/>
      </c>
      <c r="E817" s="13">
        <f>IFERROR(_xlfn.XLOOKUP(D817,tblEmployees[EmployeeName],tblEmployees[HomeDepartment],""),"")</f>
        <v/>
      </c>
      <c r="F817" s="17" t="n"/>
      <c r="G817" s="17" t="n"/>
      <c r="H817" s="13">
        <f>IFERROR(INDEX(tblTasks[SuggestedCategory],MATCH(tblTime[[#This Row],[TaskName]],tblTasks[TaskName],0)),"")</f>
        <v/>
      </c>
      <c r="I817" s="17" t="n"/>
      <c r="J817" s="13">
        <f>IF(tblTime[[#This Row],[CategoryOverwrite]]="",tblTime[[#This Row],[SuggCategory]],tblTime[[#This Row],[CategoryOverwrite]])</f>
        <v/>
      </c>
      <c r="K817" s="17" t="n"/>
      <c r="L817" s="17" t="n"/>
      <c r="M817" s="13">
        <f>IF(COUNTA(tblTime[[#This Row],[TaskName]:[Entity]],tblTime[[#This Row],[FinalCategory]:[Hours]])=4,"FILLED","OPEN")</f>
        <v/>
      </c>
      <c r="N817" s="13">
        <f>IF(SUMIFS(tblTime[Hours],tblTime[Date],tblTime[[#This Row],[Date]]) &gt; 20, "⚠ Over 20 hours!", "")</f>
        <v/>
      </c>
    </row>
    <row r="818" hidden="1">
      <c r="B818" s="14">
        <f>7+B718</f>
        <v/>
      </c>
      <c r="C818" s="15">
        <f>C798</f>
        <v/>
      </c>
      <c r="D818" s="13">
        <f>$G$2</f>
        <v/>
      </c>
      <c r="E818" s="13">
        <f>IFERROR(_xlfn.XLOOKUP(D818,tblEmployees[EmployeeName],tblEmployees[HomeDepartment],""),"")</f>
        <v/>
      </c>
      <c r="F818" s="17" t="n"/>
      <c r="G818" s="17" t="n"/>
      <c r="H818" s="13">
        <f>IFERROR(INDEX(tblTasks[SuggestedCategory],MATCH(tblTime[[#This Row],[TaskName]],tblTasks[TaskName],0)),"")</f>
        <v/>
      </c>
      <c r="I818" s="17" t="n"/>
      <c r="J818" s="13">
        <f>IF(tblTime[[#This Row],[CategoryOverwrite]]="",tblTime[[#This Row],[SuggCategory]],tblTime[[#This Row],[CategoryOverwrite]])</f>
        <v/>
      </c>
      <c r="K818" s="17" t="n"/>
      <c r="L818" s="17" t="n"/>
      <c r="M818" s="13">
        <f>IF(COUNTA(tblTime[[#This Row],[TaskName]:[Entity]],tblTime[[#This Row],[FinalCategory]:[Hours]])=4,"FILLED","OPEN")</f>
        <v/>
      </c>
      <c r="N818" s="13">
        <f>IF(SUMIFS(tblTime[Hours],tblTime[Date],tblTime[[#This Row],[Date]]) &gt; 20, "⚠ Over 20 hours!", "")</f>
        <v/>
      </c>
    </row>
    <row r="819" hidden="1">
      <c r="B819" s="14">
        <f>7+B719</f>
        <v/>
      </c>
      <c r="C819" s="15">
        <f>C799</f>
        <v/>
      </c>
      <c r="D819" s="13">
        <f>$G$2</f>
        <v/>
      </c>
      <c r="E819" s="13">
        <f>IFERROR(_xlfn.XLOOKUP(D819,tblEmployees[EmployeeName],tblEmployees[HomeDepartment],""),"")</f>
        <v/>
      </c>
      <c r="F819" s="17" t="n"/>
      <c r="G819" s="17" t="n"/>
      <c r="H819" s="13">
        <f>IFERROR(INDEX(tblTasks[SuggestedCategory],MATCH(tblTime[[#This Row],[TaskName]],tblTasks[TaskName],0)),"")</f>
        <v/>
      </c>
      <c r="I819" s="17" t="n"/>
      <c r="J819" s="13">
        <f>IF(tblTime[[#This Row],[CategoryOverwrite]]="",tblTime[[#This Row],[SuggCategory]],tblTime[[#This Row],[CategoryOverwrite]])</f>
        <v/>
      </c>
      <c r="K819" s="17" t="n"/>
      <c r="L819" s="17" t="n"/>
      <c r="M819" s="13">
        <f>IF(COUNTA(tblTime[[#This Row],[TaskName]:[Entity]],tblTime[[#This Row],[FinalCategory]:[Hours]])=4,"FILLED","OPEN")</f>
        <v/>
      </c>
      <c r="N819" s="13">
        <f>IF(SUMIFS(tblTime[Hours],tblTime[Date],tblTime[[#This Row],[Date]]) &gt; 20, "⚠ Over 20 hours!", "")</f>
        <v/>
      </c>
    </row>
    <row r="820" hidden="1">
      <c r="B820" s="14">
        <f>7+B720</f>
        <v/>
      </c>
      <c r="C820" s="15">
        <f>C800</f>
        <v/>
      </c>
      <c r="D820" s="13">
        <f>$G$2</f>
        <v/>
      </c>
      <c r="E820" s="13">
        <f>IFERROR(_xlfn.XLOOKUP(D820,tblEmployees[EmployeeName],tblEmployees[HomeDepartment],""),"")</f>
        <v/>
      </c>
      <c r="F820" s="17" t="n"/>
      <c r="G820" s="17" t="n"/>
      <c r="H820" s="13">
        <f>IFERROR(INDEX(tblTasks[SuggestedCategory],MATCH(tblTime[[#This Row],[TaskName]],tblTasks[TaskName],0)),"")</f>
        <v/>
      </c>
      <c r="I820" s="17" t="n"/>
      <c r="J820" s="13">
        <f>IF(tblTime[[#This Row],[CategoryOverwrite]]="",tblTime[[#This Row],[SuggCategory]],tblTime[[#This Row],[CategoryOverwrite]])</f>
        <v/>
      </c>
      <c r="K820" s="17" t="n"/>
      <c r="L820" s="17" t="n"/>
      <c r="M820" s="13">
        <f>IF(COUNTA(tblTime[[#This Row],[TaskName]:[Entity]],tblTime[[#This Row],[FinalCategory]:[Hours]])=4,"FILLED","OPEN")</f>
        <v/>
      </c>
      <c r="N820" s="13">
        <f>IF(SUMIFS(tblTime[Hours],tblTime[Date],tblTime[[#This Row],[Date]]) &gt; 20, "⚠ Over 20 hours!", "")</f>
        <v/>
      </c>
    </row>
    <row r="821" hidden="1">
      <c r="B821" s="14">
        <f>7+B721</f>
        <v/>
      </c>
      <c r="C821" s="15">
        <f>C801</f>
        <v/>
      </c>
      <c r="D821" s="13">
        <f>$G$2</f>
        <v/>
      </c>
      <c r="E821" s="13">
        <f>IFERROR(_xlfn.XLOOKUP(D821,tblEmployees[EmployeeName],tblEmployees[HomeDepartment],""),"")</f>
        <v/>
      </c>
      <c r="F821" s="17" t="n"/>
      <c r="G821" s="17" t="n"/>
      <c r="H821" s="13">
        <f>IFERROR(INDEX(tblTasks[SuggestedCategory],MATCH(tblTime[[#This Row],[TaskName]],tblTasks[TaskName],0)),"")</f>
        <v/>
      </c>
      <c r="I821" s="17" t="n"/>
      <c r="J821" s="13">
        <f>IF(tblTime[[#This Row],[CategoryOverwrite]]="",tblTime[[#This Row],[SuggCategory]],tblTime[[#This Row],[CategoryOverwrite]])</f>
        <v/>
      </c>
      <c r="K821" s="17" t="n"/>
      <c r="L821" s="17" t="n"/>
      <c r="M821" s="13">
        <f>IF(COUNTA(tblTime[[#This Row],[TaskName]:[Entity]],tblTime[[#This Row],[FinalCategory]:[Hours]])=4,"FILLED","OPEN")</f>
        <v/>
      </c>
      <c r="N821" s="13">
        <f>IF(SUMIFS(tblTime[Hours],tblTime[Date],tblTime[[#This Row],[Date]]) &gt; 20, "⚠ Over 20 hours!", "")</f>
        <v/>
      </c>
    </row>
    <row r="822" hidden="1">
      <c r="B822" s="14">
        <f>7+B722</f>
        <v/>
      </c>
      <c r="C822" s="15">
        <f>C802</f>
        <v/>
      </c>
      <c r="D822" s="13">
        <f>$G$2</f>
        <v/>
      </c>
      <c r="E822" s="13">
        <f>IFERROR(_xlfn.XLOOKUP(D822,tblEmployees[EmployeeName],tblEmployees[HomeDepartment],""),"")</f>
        <v/>
      </c>
      <c r="F822" s="17" t="n"/>
      <c r="G822" s="17" t="n"/>
      <c r="H822" s="13">
        <f>IFERROR(INDEX(tblTasks[SuggestedCategory],MATCH(tblTime[[#This Row],[TaskName]],tblTasks[TaskName],0)),"")</f>
        <v/>
      </c>
      <c r="I822" s="17" t="n"/>
      <c r="J822" s="13">
        <f>IF(tblTime[[#This Row],[CategoryOverwrite]]="",tblTime[[#This Row],[SuggCategory]],tblTime[[#This Row],[CategoryOverwrite]])</f>
        <v/>
      </c>
      <c r="K822" s="17" t="n"/>
      <c r="L822" s="17" t="n"/>
      <c r="M822" s="13">
        <f>IF(COUNTA(tblTime[[#This Row],[TaskName]:[Entity]],tblTime[[#This Row],[FinalCategory]:[Hours]])=4,"FILLED","OPEN")</f>
        <v/>
      </c>
      <c r="N822" s="13">
        <f>IF(SUMIFS(tblTime[Hours],tblTime[Date],tblTime[[#This Row],[Date]]) &gt; 20, "⚠ Over 20 hours!", "")</f>
        <v/>
      </c>
    </row>
    <row r="823" hidden="1">
      <c r="B823" s="14">
        <f>7+B723</f>
        <v/>
      </c>
      <c r="C823" s="15">
        <f>C803</f>
        <v/>
      </c>
      <c r="D823" s="13">
        <f>$G$2</f>
        <v/>
      </c>
      <c r="E823" s="13">
        <f>IFERROR(_xlfn.XLOOKUP(D823,tblEmployees[EmployeeName],tblEmployees[HomeDepartment],""),"")</f>
        <v/>
      </c>
      <c r="F823" s="17" t="n"/>
      <c r="G823" s="17" t="n"/>
      <c r="H823" s="13">
        <f>IFERROR(INDEX(tblTasks[SuggestedCategory],MATCH(tblTime[[#This Row],[TaskName]],tblTasks[TaskName],0)),"")</f>
        <v/>
      </c>
      <c r="I823" s="17" t="n"/>
      <c r="J823" s="13">
        <f>IF(tblTime[[#This Row],[CategoryOverwrite]]="",tblTime[[#This Row],[SuggCategory]],tblTime[[#This Row],[CategoryOverwrite]])</f>
        <v/>
      </c>
      <c r="K823" s="17" t="n"/>
      <c r="L823" s="17" t="n"/>
      <c r="M823" s="13">
        <f>IF(COUNTA(tblTime[[#This Row],[TaskName]:[Entity]],tblTime[[#This Row],[FinalCategory]:[Hours]])=4,"FILLED","OPEN")</f>
        <v/>
      </c>
      <c r="N823" s="13">
        <f>IF(SUMIFS(tblTime[Hours],tblTime[Date],tblTime[[#This Row],[Date]]) &gt; 20, "⚠ Over 20 hours!", "")</f>
        <v/>
      </c>
    </row>
    <row r="824" hidden="1">
      <c r="B824" s="14">
        <f>7+B724</f>
        <v/>
      </c>
      <c r="C824" s="15">
        <f>C804</f>
        <v/>
      </c>
      <c r="D824" s="13">
        <f>$G$2</f>
        <v/>
      </c>
      <c r="E824" s="13">
        <f>IFERROR(_xlfn.XLOOKUP(D824,tblEmployees[EmployeeName],tblEmployees[HomeDepartment],""),"")</f>
        <v/>
      </c>
      <c r="F824" s="17" t="n"/>
      <c r="G824" s="17" t="n"/>
      <c r="H824" s="13">
        <f>IFERROR(INDEX(tblTasks[SuggestedCategory],MATCH(tblTime[[#This Row],[TaskName]],tblTasks[TaskName],0)),"")</f>
        <v/>
      </c>
      <c r="I824" s="17" t="n"/>
      <c r="J824" s="13">
        <f>IF(tblTime[[#This Row],[CategoryOverwrite]]="",tblTime[[#This Row],[SuggCategory]],tblTime[[#This Row],[CategoryOverwrite]])</f>
        <v/>
      </c>
      <c r="K824" s="17" t="n"/>
      <c r="L824" s="17" t="n"/>
      <c r="M824" s="13">
        <f>IF(COUNTA(tblTime[[#This Row],[TaskName]:[Entity]],tblTime[[#This Row],[FinalCategory]:[Hours]])=4,"FILLED","OPEN")</f>
        <v/>
      </c>
      <c r="N824" s="13">
        <f>IF(SUMIFS(tblTime[Hours],tblTime[Date],tblTime[[#This Row],[Date]]) &gt; 20, "⚠ Over 20 hours!", "")</f>
        <v/>
      </c>
    </row>
    <row r="825" hidden="1">
      <c r="B825" s="14">
        <f>7+B725</f>
        <v/>
      </c>
      <c r="C825" s="15">
        <f>C805</f>
        <v/>
      </c>
      <c r="D825" s="13">
        <f>$G$2</f>
        <v/>
      </c>
      <c r="E825" s="13">
        <f>IFERROR(_xlfn.XLOOKUP(D825,tblEmployees[EmployeeName],tblEmployees[HomeDepartment],""),"")</f>
        <v/>
      </c>
      <c r="F825" s="17" t="n"/>
      <c r="G825" s="17" t="n"/>
      <c r="H825" s="13">
        <f>IFERROR(INDEX(tblTasks[SuggestedCategory],MATCH(tblTime[[#This Row],[TaskName]],tblTasks[TaskName],0)),"")</f>
        <v/>
      </c>
      <c r="I825" s="17" t="n"/>
      <c r="J825" s="13">
        <f>IF(tblTime[[#This Row],[CategoryOverwrite]]="",tblTime[[#This Row],[SuggCategory]],tblTime[[#This Row],[CategoryOverwrite]])</f>
        <v/>
      </c>
      <c r="K825" s="17" t="n"/>
      <c r="L825" s="17" t="n"/>
      <c r="M825" s="13">
        <f>IF(COUNTA(tblTime[[#This Row],[TaskName]:[Entity]],tblTime[[#This Row],[FinalCategory]:[Hours]])=4,"FILLED","OPEN")</f>
        <v/>
      </c>
      <c r="N825" s="13">
        <f>IF(SUMIFS(tblTime[Hours],tblTime[Date],tblTime[[#This Row],[Date]]) &gt; 20, "⚠ Over 20 hours!", "")</f>
        <v/>
      </c>
    </row>
    <row r="826" hidden="1">
      <c r="B826" s="14">
        <f>7+B726</f>
        <v/>
      </c>
      <c r="C826" s="15">
        <f>C806</f>
        <v/>
      </c>
      <c r="D826" s="13">
        <f>$G$2</f>
        <v/>
      </c>
      <c r="E826" s="13">
        <f>IFERROR(_xlfn.XLOOKUP(D826,tblEmployees[EmployeeName],tblEmployees[HomeDepartment],""),"")</f>
        <v/>
      </c>
      <c r="F826" s="17" t="n"/>
      <c r="G826" s="17" t="n"/>
      <c r="H826" s="13">
        <f>IFERROR(INDEX(tblTasks[SuggestedCategory],MATCH(tblTime[[#This Row],[TaskName]],tblTasks[TaskName],0)),"")</f>
        <v/>
      </c>
      <c r="I826" s="17" t="n"/>
      <c r="J826" s="13">
        <f>IF(tblTime[[#This Row],[CategoryOverwrite]]="",tblTime[[#This Row],[SuggCategory]],tblTime[[#This Row],[CategoryOverwrite]])</f>
        <v/>
      </c>
      <c r="K826" s="17" t="n"/>
      <c r="L826" s="17" t="n"/>
      <c r="M826" s="13">
        <f>IF(COUNTA(tblTime[[#This Row],[TaskName]:[Entity]],tblTime[[#This Row],[FinalCategory]:[Hours]])=4,"FILLED","OPEN")</f>
        <v/>
      </c>
      <c r="N826" s="13">
        <f>IF(SUMIFS(tblTime[Hours],tblTime[Date],tblTime[[#This Row],[Date]]) &gt; 20, "⚠ Over 20 hours!", "")</f>
        <v/>
      </c>
    </row>
    <row r="827" hidden="1">
      <c r="B827" s="14">
        <f>7+B727</f>
        <v/>
      </c>
      <c r="C827" s="15">
        <f>C807</f>
        <v/>
      </c>
      <c r="D827" s="13">
        <f>$G$2</f>
        <v/>
      </c>
      <c r="E827" s="13">
        <f>IFERROR(_xlfn.XLOOKUP(D827,tblEmployees[EmployeeName],tblEmployees[HomeDepartment],""),"")</f>
        <v/>
      </c>
      <c r="F827" s="17" t="n"/>
      <c r="G827" s="17" t="n"/>
      <c r="H827" s="13">
        <f>IFERROR(INDEX(tblTasks[SuggestedCategory],MATCH(tblTime[[#This Row],[TaskName]],tblTasks[TaskName],0)),"")</f>
        <v/>
      </c>
      <c r="I827" s="17" t="n"/>
      <c r="J827" s="13">
        <f>IF(tblTime[[#This Row],[CategoryOverwrite]]="",tblTime[[#This Row],[SuggCategory]],tblTime[[#This Row],[CategoryOverwrite]])</f>
        <v/>
      </c>
      <c r="K827" s="17" t="n"/>
      <c r="L827" s="17" t="n"/>
      <c r="M827" s="13">
        <f>IF(COUNTA(tblTime[[#This Row],[TaskName]:[Entity]],tblTime[[#This Row],[FinalCategory]:[Hours]])=4,"FILLED","OPEN")</f>
        <v/>
      </c>
      <c r="N827" s="13">
        <f>IF(SUMIFS(tblTime[Hours],tblTime[Date],tblTime[[#This Row],[Date]]) &gt; 20, "⚠ Over 20 hours!", "")</f>
        <v/>
      </c>
    </row>
    <row r="828" hidden="1">
      <c r="B828" s="14">
        <f>7+B728</f>
        <v/>
      </c>
      <c r="C828" s="15">
        <f>C808</f>
        <v/>
      </c>
      <c r="D828" s="13">
        <f>$G$2</f>
        <v/>
      </c>
      <c r="E828" s="13">
        <f>IFERROR(_xlfn.XLOOKUP(D828,tblEmployees[EmployeeName],tblEmployees[HomeDepartment],""),"")</f>
        <v/>
      </c>
      <c r="F828" s="17" t="n"/>
      <c r="G828" s="17" t="n"/>
      <c r="H828" s="13">
        <f>IFERROR(INDEX(tblTasks[SuggestedCategory],MATCH(tblTime[[#This Row],[TaskName]],tblTasks[TaskName],0)),"")</f>
        <v/>
      </c>
      <c r="I828" s="17" t="n"/>
      <c r="J828" s="13">
        <f>IF(tblTime[[#This Row],[CategoryOverwrite]]="",tblTime[[#This Row],[SuggCategory]],tblTime[[#This Row],[CategoryOverwrite]])</f>
        <v/>
      </c>
      <c r="K828" s="17" t="n"/>
      <c r="L828" s="17" t="n"/>
      <c r="M828" s="13">
        <f>IF(COUNTA(tblTime[[#This Row],[TaskName]:[Entity]],tblTime[[#This Row],[FinalCategory]:[Hours]])=4,"FILLED","OPEN")</f>
        <v/>
      </c>
      <c r="N828" s="13">
        <f>IF(SUMIFS(tblTime[Hours],tblTime[Date],tblTime[[#This Row],[Date]]) &gt; 20, "⚠ Over 20 hours!", "")</f>
        <v/>
      </c>
    </row>
    <row r="829" hidden="1">
      <c r="B829" s="14">
        <f>7+B729</f>
        <v/>
      </c>
      <c r="C829" s="15">
        <f>C809</f>
        <v/>
      </c>
      <c r="D829" s="13">
        <f>$G$2</f>
        <v/>
      </c>
      <c r="E829" s="13">
        <f>IFERROR(_xlfn.XLOOKUP(D829,tblEmployees[EmployeeName],tblEmployees[HomeDepartment],""),"")</f>
        <v/>
      </c>
      <c r="F829" s="17" t="n"/>
      <c r="G829" s="17" t="n"/>
      <c r="H829" s="13">
        <f>IFERROR(INDEX(tblTasks[SuggestedCategory],MATCH(tblTime[[#This Row],[TaskName]],tblTasks[TaskName],0)),"")</f>
        <v/>
      </c>
      <c r="I829" s="17" t="n"/>
      <c r="J829" s="13">
        <f>IF(tblTime[[#This Row],[CategoryOverwrite]]="",tblTime[[#This Row],[SuggCategory]],tblTime[[#This Row],[CategoryOverwrite]])</f>
        <v/>
      </c>
      <c r="K829" s="17" t="n"/>
      <c r="L829" s="17" t="n"/>
      <c r="M829" s="13">
        <f>IF(COUNTA(tblTime[[#This Row],[TaskName]:[Entity]],tblTime[[#This Row],[FinalCategory]:[Hours]])=4,"FILLED","OPEN")</f>
        <v/>
      </c>
      <c r="N829" s="13">
        <f>IF(SUMIFS(tblTime[Hours],tblTime[Date],tblTime[[#This Row],[Date]]) &gt; 20, "⚠ Over 20 hours!", "")</f>
        <v/>
      </c>
    </row>
    <row r="830" hidden="1">
      <c r="B830" s="14">
        <f>7+B730</f>
        <v/>
      </c>
      <c r="C830" s="15">
        <f>C810</f>
        <v/>
      </c>
      <c r="D830" s="13">
        <f>$G$2</f>
        <v/>
      </c>
      <c r="E830" s="13">
        <f>IFERROR(_xlfn.XLOOKUP(D830,tblEmployees[EmployeeName],tblEmployees[HomeDepartment],""),"")</f>
        <v/>
      </c>
      <c r="F830" s="17" t="n"/>
      <c r="G830" s="17" t="n"/>
      <c r="H830" s="13">
        <f>IFERROR(INDEX(tblTasks[SuggestedCategory],MATCH(tblTime[[#This Row],[TaskName]],tblTasks[TaskName],0)),"")</f>
        <v/>
      </c>
      <c r="I830" s="17" t="n"/>
      <c r="J830" s="13">
        <f>IF(tblTime[[#This Row],[CategoryOverwrite]]="",tblTime[[#This Row],[SuggCategory]],tblTime[[#This Row],[CategoryOverwrite]])</f>
        <v/>
      </c>
      <c r="K830" s="17" t="n"/>
      <c r="L830" s="17" t="n"/>
      <c r="M830" s="13">
        <f>IF(COUNTA(tblTime[[#This Row],[TaskName]:[Entity]],tblTime[[#This Row],[FinalCategory]:[Hours]])=4,"FILLED","OPEN")</f>
        <v/>
      </c>
      <c r="N830" s="13">
        <f>IF(SUMIFS(tblTime[Hours],tblTime[Date],tblTime[[#This Row],[Date]]) &gt; 20, "⚠ Over 20 hours!", "")</f>
        <v/>
      </c>
    </row>
    <row r="831" hidden="1">
      <c r="B831" s="14">
        <f>7+B731</f>
        <v/>
      </c>
      <c r="C831" s="15">
        <f>C811</f>
        <v/>
      </c>
      <c r="D831" s="13">
        <f>$G$2</f>
        <v/>
      </c>
      <c r="E831" s="13">
        <f>IFERROR(_xlfn.XLOOKUP(D831,tblEmployees[EmployeeName],tblEmployees[HomeDepartment],""),"")</f>
        <v/>
      </c>
      <c r="F831" s="17" t="n"/>
      <c r="G831" s="17" t="n"/>
      <c r="H831" s="13">
        <f>IFERROR(INDEX(tblTasks[SuggestedCategory],MATCH(tblTime[[#This Row],[TaskName]],tblTasks[TaskName],0)),"")</f>
        <v/>
      </c>
      <c r="I831" s="17" t="n"/>
      <c r="J831" s="13">
        <f>IF(tblTime[[#This Row],[CategoryOverwrite]]="",tblTime[[#This Row],[SuggCategory]],tblTime[[#This Row],[CategoryOverwrite]])</f>
        <v/>
      </c>
      <c r="K831" s="17" t="n"/>
      <c r="L831" s="17" t="n"/>
      <c r="M831" s="13">
        <f>IF(COUNTA(tblTime[[#This Row],[TaskName]:[Entity]],tblTime[[#This Row],[FinalCategory]:[Hours]])=4,"FILLED","OPEN")</f>
        <v/>
      </c>
      <c r="N831" s="13">
        <f>IF(SUMIFS(tblTime[Hours],tblTime[Date],tblTime[[#This Row],[Date]]) &gt; 20, "⚠ Over 20 hours!", "")</f>
        <v/>
      </c>
    </row>
    <row r="832" hidden="1">
      <c r="B832" s="14">
        <f>7+B732</f>
        <v/>
      </c>
      <c r="C832" s="15">
        <f>C812</f>
        <v/>
      </c>
      <c r="D832" s="13">
        <f>$G$2</f>
        <v/>
      </c>
      <c r="E832" s="13">
        <f>IFERROR(_xlfn.XLOOKUP(D832,tblEmployees[EmployeeName],tblEmployees[HomeDepartment],""),"")</f>
        <v/>
      </c>
      <c r="F832" s="17" t="n"/>
      <c r="G832" s="17" t="n"/>
      <c r="H832" s="13">
        <f>IFERROR(INDEX(tblTasks[SuggestedCategory],MATCH(tblTime[[#This Row],[TaskName]],tblTasks[TaskName],0)),"")</f>
        <v/>
      </c>
      <c r="I832" s="17" t="n"/>
      <c r="J832" s="13">
        <f>IF(tblTime[[#This Row],[CategoryOverwrite]]="",tblTime[[#This Row],[SuggCategory]],tblTime[[#This Row],[CategoryOverwrite]])</f>
        <v/>
      </c>
      <c r="K832" s="17" t="n"/>
      <c r="L832" s="17" t="n"/>
      <c r="M832" s="13">
        <f>IF(COUNTA(tblTime[[#This Row],[TaskName]:[Entity]],tblTime[[#This Row],[FinalCategory]:[Hours]])=4,"FILLED","OPEN")</f>
        <v/>
      </c>
      <c r="N832" s="13">
        <f>IF(SUMIFS(tblTime[Hours],tblTime[Date],tblTime[[#This Row],[Date]]) &gt; 20, "⚠ Over 20 hours!", "")</f>
        <v/>
      </c>
    </row>
    <row r="833" hidden="1">
      <c r="B833" s="14">
        <f>7+B733</f>
        <v/>
      </c>
      <c r="C833" s="15">
        <f>C813</f>
        <v/>
      </c>
      <c r="D833" s="13">
        <f>$G$2</f>
        <v/>
      </c>
      <c r="E833" s="13">
        <f>IFERROR(_xlfn.XLOOKUP(D833,tblEmployees[EmployeeName],tblEmployees[HomeDepartment],""),"")</f>
        <v/>
      </c>
      <c r="F833" s="17" t="n"/>
      <c r="G833" s="17" t="n"/>
      <c r="H833" s="13">
        <f>IFERROR(INDEX(tblTasks[SuggestedCategory],MATCH(tblTime[[#This Row],[TaskName]],tblTasks[TaskName],0)),"")</f>
        <v/>
      </c>
      <c r="I833" s="17" t="n"/>
      <c r="J833" s="13">
        <f>IF(tblTime[[#This Row],[CategoryOverwrite]]="",tblTime[[#This Row],[SuggCategory]],tblTime[[#This Row],[CategoryOverwrite]])</f>
        <v/>
      </c>
      <c r="K833" s="17" t="n"/>
      <c r="L833" s="17" t="n"/>
      <c r="M833" s="13">
        <f>IF(COUNTA(tblTime[[#This Row],[TaskName]:[Entity]],tblTime[[#This Row],[FinalCategory]:[Hours]])=4,"FILLED","OPEN")</f>
        <v/>
      </c>
      <c r="N833" s="13">
        <f>IF(SUMIFS(tblTime[Hours],tblTime[Date],tblTime[[#This Row],[Date]]) &gt; 20, "⚠ Over 20 hours!", "")</f>
        <v/>
      </c>
    </row>
    <row r="834" hidden="1">
      <c r="B834" s="14">
        <f>7+B734</f>
        <v/>
      </c>
      <c r="C834" s="15">
        <f>C814</f>
        <v/>
      </c>
      <c r="D834" s="13">
        <f>$G$2</f>
        <v/>
      </c>
      <c r="E834" s="13">
        <f>IFERROR(_xlfn.XLOOKUP(D834,tblEmployees[EmployeeName],tblEmployees[HomeDepartment],""),"")</f>
        <v/>
      </c>
      <c r="F834" s="17" t="n"/>
      <c r="G834" s="17" t="n"/>
      <c r="H834" s="13">
        <f>IFERROR(INDEX(tblTasks[SuggestedCategory],MATCH(tblTime[[#This Row],[TaskName]],tblTasks[TaskName],0)),"")</f>
        <v/>
      </c>
      <c r="I834" s="17" t="n"/>
      <c r="J834" s="13">
        <f>IF(tblTime[[#This Row],[CategoryOverwrite]]="",tblTime[[#This Row],[SuggCategory]],tblTime[[#This Row],[CategoryOverwrite]])</f>
        <v/>
      </c>
      <c r="K834" s="17" t="n"/>
      <c r="L834" s="17" t="n"/>
      <c r="M834" s="13">
        <f>IF(COUNTA(tblTime[[#This Row],[TaskName]:[Entity]],tblTime[[#This Row],[FinalCategory]:[Hours]])=4,"FILLED","OPEN")</f>
        <v/>
      </c>
      <c r="N834" s="13">
        <f>IF(SUMIFS(tblTime[Hours],tblTime[Date],tblTime[[#This Row],[Date]]) &gt; 20, "⚠ Over 20 hours!", "")</f>
        <v/>
      </c>
    </row>
    <row r="835" hidden="1">
      <c r="B835" s="14">
        <f>7+B735</f>
        <v/>
      </c>
      <c r="C835" s="15">
        <f>C815</f>
        <v/>
      </c>
      <c r="D835" s="13">
        <f>$G$2</f>
        <v/>
      </c>
      <c r="E835" s="13">
        <f>IFERROR(_xlfn.XLOOKUP(D835,tblEmployees[EmployeeName],tblEmployees[HomeDepartment],""),"")</f>
        <v/>
      </c>
      <c r="F835" s="17" t="n"/>
      <c r="G835" s="17" t="n"/>
      <c r="H835" s="13">
        <f>IFERROR(INDEX(tblTasks[SuggestedCategory],MATCH(tblTime[[#This Row],[TaskName]],tblTasks[TaskName],0)),"")</f>
        <v/>
      </c>
      <c r="I835" s="17" t="n"/>
      <c r="J835" s="13">
        <f>IF(tblTime[[#This Row],[CategoryOverwrite]]="",tblTime[[#This Row],[SuggCategory]],tblTime[[#This Row],[CategoryOverwrite]])</f>
        <v/>
      </c>
      <c r="K835" s="17" t="n"/>
      <c r="L835" s="17" t="n"/>
      <c r="M835" s="13">
        <f>IF(COUNTA(tblTime[[#This Row],[TaskName]:[Entity]],tblTime[[#This Row],[FinalCategory]:[Hours]])=4,"FILLED","OPEN")</f>
        <v/>
      </c>
      <c r="N835" s="13">
        <f>IF(SUMIFS(tblTime[Hours],tblTime[Date],tblTime[[#This Row],[Date]]) &gt; 20, "⚠ Over 20 hours!", "")</f>
        <v/>
      </c>
    </row>
    <row r="836" hidden="1">
      <c r="B836" s="14">
        <f>7+B736</f>
        <v/>
      </c>
      <c r="C836" s="15">
        <f>C816</f>
        <v/>
      </c>
      <c r="D836" s="13">
        <f>$G$2</f>
        <v/>
      </c>
      <c r="E836" s="13">
        <f>IFERROR(_xlfn.XLOOKUP(D836,tblEmployees[EmployeeName],tblEmployees[HomeDepartment],""),"")</f>
        <v/>
      </c>
      <c r="F836" s="17" t="n"/>
      <c r="G836" s="17" t="n"/>
      <c r="H836" s="13">
        <f>IFERROR(INDEX(tblTasks[SuggestedCategory],MATCH(tblTime[[#This Row],[TaskName]],tblTasks[TaskName],0)),"")</f>
        <v/>
      </c>
      <c r="I836" s="17" t="n"/>
      <c r="J836" s="13">
        <f>IF(tblTime[[#This Row],[CategoryOverwrite]]="",tblTime[[#This Row],[SuggCategory]],tblTime[[#This Row],[CategoryOverwrite]])</f>
        <v/>
      </c>
      <c r="K836" s="17" t="n"/>
      <c r="L836" s="17" t="n"/>
      <c r="M836" s="13">
        <f>IF(COUNTA(tblTime[[#This Row],[TaskName]:[Entity]],tblTime[[#This Row],[FinalCategory]:[Hours]])=4,"FILLED","OPEN")</f>
        <v/>
      </c>
      <c r="N836" s="13">
        <f>IF(SUMIFS(tblTime[Hours],tblTime[Date],tblTime[[#This Row],[Date]]) &gt; 20, "⚠ Over 20 hours!", "")</f>
        <v/>
      </c>
    </row>
    <row r="837" hidden="1">
      <c r="B837" s="14">
        <f>7+B737</f>
        <v/>
      </c>
      <c r="C837" s="15">
        <f>C817</f>
        <v/>
      </c>
      <c r="D837" s="13">
        <f>$G$2</f>
        <v/>
      </c>
      <c r="E837" s="13">
        <f>IFERROR(_xlfn.XLOOKUP(D837,tblEmployees[EmployeeName],tblEmployees[HomeDepartment],""),"")</f>
        <v/>
      </c>
      <c r="F837" s="17" t="n"/>
      <c r="G837" s="17" t="n"/>
      <c r="H837" s="13">
        <f>IFERROR(INDEX(tblTasks[SuggestedCategory],MATCH(tblTime[[#This Row],[TaskName]],tblTasks[TaskName],0)),"")</f>
        <v/>
      </c>
      <c r="I837" s="17" t="n"/>
      <c r="J837" s="13">
        <f>IF(tblTime[[#This Row],[CategoryOverwrite]]="",tblTime[[#This Row],[SuggCategory]],tblTime[[#This Row],[CategoryOverwrite]])</f>
        <v/>
      </c>
      <c r="K837" s="17" t="n"/>
      <c r="L837" s="17" t="n"/>
      <c r="M837" s="13">
        <f>IF(COUNTA(tblTime[[#This Row],[TaskName]:[Entity]],tblTime[[#This Row],[FinalCategory]:[Hours]])=4,"FILLED","OPEN")</f>
        <v/>
      </c>
      <c r="N837" s="13">
        <f>IF(SUMIFS(tblTime[Hours],tblTime[Date],tblTime[[#This Row],[Date]]) &gt; 20, "⚠ Over 20 hours!", "")</f>
        <v/>
      </c>
    </row>
    <row r="838" hidden="1">
      <c r="B838" s="14">
        <f>7+B738</f>
        <v/>
      </c>
      <c r="C838" s="15">
        <f>C818</f>
        <v/>
      </c>
      <c r="D838" s="13">
        <f>$G$2</f>
        <v/>
      </c>
      <c r="E838" s="13">
        <f>IFERROR(_xlfn.XLOOKUP(D838,tblEmployees[EmployeeName],tblEmployees[HomeDepartment],""),"")</f>
        <v/>
      </c>
      <c r="F838" s="17" t="n"/>
      <c r="G838" s="17" t="n"/>
      <c r="H838" s="13">
        <f>IFERROR(INDEX(tblTasks[SuggestedCategory],MATCH(tblTime[[#This Row],[TaskName]],tblTasks[TaskName],0)),"")</f>
        <v/>
      </c>
      <c r="I838" s="17" t="n"/>
      <c r="J838" s="13">
        <f>IF(tblTime[[#This Row],[CategoryOverwrite]]="",tblTime[[#This Row],[SuggCategory]],tblTime[[#This Row],[CategoryOverwrite]])</f>
        <v/>
      </c>
      <c r="K838" s="17" t="n"/>
      <c r="L838" s="17" t="n"/>
      <c r="M838" s="13">
        <f>IF(COUNTA(tblTime[[#This Row],[TaskName]:[Entity]],tblTime[[#This Row],[FinalCategory]:[Hours]])=4,"FILLED","OPEN")</f>
        <v/>
      </c>
      <c r="N838" s="13">
        <f>IF(SUMIFS(tblTime[Hours],tblTime[Date],tblTime[[#This Row],[Date]]) &gt; 20, "⚠ Over 20 hours!", "")</f>
        <v/>
      </c>
    </row>
    <row r="839" hidden="1">
      <c r="B839" s="14">
        <f>7+B739</f>
        <v/>
      </c>
      <c r="C839" s="15">
        <f>C819</f>
        <v/>
      </c>
      <c r="D839" s="13">
        <f>$G$2</f>
        <v/>
      </c>
      <c r="E839" s="13">
        <f>IFERROR(_xlfn.XLOOKUP(D839,tblEmployees[EmployeeName],tblEmployees[HomeDepartment],""),"")</f>
        <v/>
      </c>
      <c r="F839" s="17" t="n"/>
      <c r="G839" s="17" t="n"/>
      <c r="H839" s="13">
        <f>IFERROR(INDEX(tblTasks[SuggestedCategory],MATCH(tblTime[[#This Row],[TaskName]],tblTasks[TaskName],0)),"")</f>
        <v/>
      </c>
      <c r="I839" s="17" t="n"/>
      <c r="J839" s="13">
        <f>IF(tblTime[[#This Row],[CategoryOverwrite]]="",tblTime[[#This Row],[SuggCategory]],tblTime[[#This Row],[CategoryOverwrite]])</f>
        <v/>
      </c>
      <c r="K839" s="17" t="n"/>
      <c r="L839" s="17" t="n"/>
      <c r="M839" s="13">
        <f>IF(COUNTA(tblTime[[#This Row],[TaskName]:[Entity]],tblTime[[#This Row],[FinalCategory]:[Hours]])=4,"FILLED","OPEN")</f>
        <v/>
      </c>
      <c r="N839" s="13">
        <f>IF(SUMIFS(tblTime[Hours],tblTime[Date],tblTime[[#This Row],[Date]]) &gt; 20, "⚠ Over 20 hours!", "")</f>
        <v/>
      </c>
    </row>
    <row r="840" hidden="1">
      <c r="B840" s="14">
        <f>7+B740</f>
        <v/>
      </c>
      <c r="C840" s="15">
        <f>C820</f>
        <v/>
      </c>
      <c r="D840" s="13">
        <f>$G$2</f>
        <v/>
      </c>
      <c r="E840" s="13">
        <f>IFERROR(_xlfn.XLOOKUP(D840,tblEmployees[EmployeeName],tblEmployees[HomeDepartment],""),"")</f>
        <v/>
      </c>
      <c r="F840" s="17" t="n"/>
      <c r="G840" s="17" t="n"/>
      <c r="H840" s="13">
        <f>IFERROR(INDEX(tblTasks[SuggestedCategory],MATCH(tblTime[[#This Row],[TaskName]],tblTasks[TaskName],0)),"")</f>
        <v/>
      </c>
      <c r="I840" s="17" t="n"/>
      <c r="J840" s="13">
        <f>IF(tblTime[[#This Row],[CategoryOverwrite]]="",tblTime[[#This Row],[SuggCategory]],tblTime[[#This Row],[CategoryOverwrite]])</f>
        <v/>
      </c>
      <c r="K840" s="17" t="n"/>
      <c r="L840" s="17" t="n"/>
      <c r="M840" s="13">
        <f>IF(COUNTA(tblTime[[#This Row],[TaskName]:[Entity]],tblTime[[#This Row],[FinalCategory]:[Hours]])=4,"FILLED","OPEN")</f>
        <v/>
      </c>
      <c r="N840" s="13">
        <f>IF(SUMIFS(tblTime[Hours],tblTime[Date],tblTime[[#This Row],[Date]]) &gt; 20, "⚠ Over 20 hours!", "")</f>
        <v/>
      </c>
    </row>
    <row r="841" hidden="1">
      <c r="B841" s="14">
        <f>7+B741</f>
        <v/>
      </c>
      <c r="C841" s="15">
        <f>C821</f>
        <v/>
      </c>
      <c r="D841" s="13">
        <f>$G$2</f>
        <v/>
      </c>
      <c r="E841" s="13">
        <f>IFERROR(_xlfn.XLOOKUP(D841,tblEmployees[EmployeeName],tblEmployees[HomeDepartment],""),"")</f>
        <v/>
      </c>
      <c r="F841" s="17" t="n"/>
      <c r="G841" s="17" t="n"/>
      <c r="H841" s="13">
        <f>IFERROR(INDEX(tblTasks[SuggestedCategory],MATCH(tblTime[[#This Row],[TaskName]],tblTasks[TaskName],0)),"")</f>
        <v/>
      </c>
      <c r="I841" s="17" t="n"/>
      <c r="J841" s="13">
        <f>IF(tblTime[[#This Row],[CategoryOverwrite]]="",tblTime[[#This Row],[SuggCategory]],tblTime[[#This Row],[CategoryOverwrite]])</f>
        <v/>
      </c>
      <c r="K841" s="17" t="n"/>
      <c r="L841" s="17" t="n"/>
      <c r="M841" s="13">
        <f>IF(COUNTA(tblTime[[#This Row],[TaskName]:[Entity]],tblTime[[#This Row],[FinalCategory]:[Hours]])=4,"FILLED","OPEN")</f>
        <v/>
      </c>
      <c r="N841" s="13">
        <f>IF(SUMIFS(tblTime[Hours],tblTime[Date],tblTime[[#This Row],[Date]]) &gt; 20, "⚠ Over 20 hours!", "")</f>
        <v/>
      </c>
    </row>
    <row r="842" hidden="1">
      <c r="B842" s="14">
        <f>7+B742</f>
        <v/>
      </c>
      <c r="C842" s="15">
        <f>C822</f>
        <v/>
      </c>
      <c r="D842" s="13">
        <f>$G$2</f>
        <v/>
      </c>
      <c r="E842" s="13">
        <f>IFERROR(_xlfn.XLOOKUP(D842,tblEmployees[EmployeeName],tblEmployees[HomeDepartment],""),"")</f>
        <v/>
      </c>
      <c r="F842" s="17" t="n"/>
      <c r="G842" s="17" t="n"/>
      <c r="H842" s="13">
        <f>IFERROR(INDEX(tblTasks[SuggestedCategory],MATCH(tblTime[[#This Row],[TaskName]],tblTasks[TaskName],0)),"")</f>
        <v/>
      </c>
      <c r="I842" s="17" t="n"/>
      <c r="J842" s="13">
        <f>IF(tblTime[[#This Row],[CategoryOverwrite]]="",tblTime[[#This Row],[SuggCategory]],tblTime[[#This Row],[CategoryOverwrite]])</f>
        <v/>
      </c>
      <c r="K842" s="17" t="n"/>
      <c r="L842" s="17" t="n"/>
      <c r="M842" s="13">
        <f>IF(COUNTA(tblTime[[#This Row],[TaskName]:[Entity]],tblTime[[#This Row],[FinalCategory]:[Hours]])=4,"FILLED","OPEN")</f>
        <v/>
      </c>
      <c r="N842" s="13">
        <f>IF(SUMIFS(tblTime[Hours],tblTime[Date],tblTime[[#This Row],[Date]]) &gt; 20, "⚠ Over 20 hours!", "")</f>
        <v/>
      </c>
    </row>
    <row r="843" hidden="1">
      <c r="B843" s="14">
        <f>7+B743</f>
        <v/>
      </c>
      <c r="C843" s="15">
        <f>C823</f>
        <v/>
      </c>
      <c r="D843" s="13">
        <f>$G$2</f>
        <v/>
      </c>
      <c r="E843" s="13">
        <f>IFERROR(_xlfn.XLOOKUP(D843,tblEmployees[EmployeeName],tblEmployees[HomeDepartment],""),"")</f>
        <v/>
      </c>
      <c r="F843" s="17" t="n"/>
      <c r="G843" s="17" t="n"/>
      <c r="H843" s="13">
        <f>IFERROR(INDEX(tblTasks[SuggestedCategory],MATCH(tblTime[[#This Row],[TaskName]],tblTasks[TaskName],0)),"")</f>
        <v/>
      </c>
      <c r="I843" s="17" t="n"/>
      <c r="J843" s="13">
        <f>IF(tblTime[[#This Row],[CategoryOverwrite]]="",tblTime[[#This Row],[SuggCategory]],tblTime[[#This Row],[CategoryOverwrite]])</f>
        <v/>
      </c>
      <c r="K843" s="17" t="n"/>
      <c r="L843" s="17" t="n"/>
      <c r="M843" s="13">
        <f>IF(COUNTA(tblTime[[#This Row],[TaskName]:[Entity]],tblTime[[#This Row],[FinalCategory]:[Hours]])=4,"FILLED","OPEN")</f>
        <v/>
      </c>
      <c r="N843" s="13">
        <f>IF(SUMIFS(tblTime[Hours],tblTime[Date],tblTime[[#This Row],[Date]]) &gt; 20, "⚠ Over 20 hours!", "")</f>
        <v/>
      </c>
    </row>
    <row r="844" hidden="1">
      <c r="B844" s="14">
        <f>7+B744</f>
        <v/>
      </c>
      <c r="C844" s="15">
        <f>C824</f>
        <v/>
      </c>
      <c r="D844" s="13">
        <f>$G$2</f>
        <v/>
      </c>
      <c r="E844" s="13">
        <f>IFERROR(_xlfn.XLOOKUP(D844,tblEmployees[EmployeeName],tblEmployees[HomeDepartment],""),"")</f>
        <v/>
      </c>
      <c r="F844" s="17" t="n"/>
      <c r="G844" s="17" t="n"/>
      <c r="H844" s="13">
        <f>IFERROR(INDEX(tblTasks[SuggestedCategory],MATCH(tblTime[[#This Row],[TaskName]],tblTasks[TaskName],0)),"")</f>
        <v/>
      </c>
      <c r="I844" s="17" t="n"/>
      <c r="J844" s="13">
        <f>IF(tblTime[[#This Row],[CategoryOverwrite]]="",tblTime[[#This Row],[SuggCategory]],tblTime[[#This Row],[CategoryOverwrite]])</f>
        <v/>
      </c>
      <c r="K844" s="17" t="n"/>
      <c r="L844" s="17" t="n"/>
      <c r="M844" s="13">
        <f>IF(COUNTA(tblTime[[#This Row],[TaskName]:[Entity]],tblTime[[#This Row],[FinalCategory]:[Hours]])=4,"FILLED","OPEN")</f>
        <v/>
      </c>
      <c r="N844" s="13">
        <f>IF(SUMIFS(tblTime[Hours],tblTime[Date],tblTime[[#This Row],[Date]]) &gt; 20, "⚠ Over 20 hours!", "")</f>
        <v/>
      </c>
    </row>
    <row r="845" hidden="1">
      <c r="B845" s="14">
        <f>7+B745</f>
        <v/>
      </c>
      <c r="C845" s="15">
        <f>C825</f>
        <v/>
      </c>
      <c r="D845" s="13">
        <f>$G$2</f>
        <v/>
      </c>
      <c r="E845" s="13">
        <f>IFERROR(_xlfn.XLOOKUP(D845,tblEmployees[EmployeeName],tblEmployees[HomeDepartment],""),"")</f>
        <v/>
      </c>
      <c r="F845" s="17" t="n"/>
      <c r="G845" s="17" t="n"/>
      <c r="H845" s="13">
        <f>IFERROR(INDEX(tblTasks[SuggestedCategory],MATCH(tblTime[[#This Row],[TaskName]],tblTasks[TaskName],0)),"")</f>
        <v/>
      </c>
      <c r="I845" s="17" t="n"/>
      <c r="J845" s="13">
        <f>IF(tblTime[[#This Row],[CategoryOverwrite]]="",tblTime[[#This Row],[SuggCategory]],tblTime[[#This Row],[CategoryOverwrite]])</f>
        <v/>
      </c>
      <c r="K845" s="17" t="n"/>
      <c r="L845" s="17" t="n"/>
      <c r="M845" s="13">
        <f>IF(COUNTA(tblTime[[#This Row],[TaskName]:[Entity]],tblTime[[#This Row],[FinalCategory]:[Hours]])=4,"FILLED","OPEN")</f>
        <v/>
      </c>
      <c r="N845" s="13">
        <f>IF(SUMIFS(tblTime[Hours],tblTime[Date],tblTime[[#This Row],[Date]]) &gt; 20, "⚠ Over 20 hours!", "")</f>
        <v/>
      </c>
    </row>
    <row r="846" hidden="1">
      <c r="B846" s="14">
        <f>7+B746</f>
        <v/>
      </c>
      <c r="C846" s="15">
        <f>C826</f>
        <v/>
      </c>
      <c r="D846" s="13">
        <f>$G$2</f>
        <v/>
      </c>
      <c r="E846" s="13">
        <f>IFERROR(_xlfn.XLOOKUP(D846,tblEmployees[EmployeeName],tblEmployees[HomeDepartment],""),"")</f>
        <v/>
      </c>
      <c r="F846" s="17" t="n"/>
      <c r="G846" s="17" t="n"/>
      <c r="H846" s="13">
        <f>IFERROR(INDEX(tblTasks[SuggestedCategory],MATCH(tblTime[[#This Row],[TaskName]],tblTasks[TaskName],0)),"")</f>
        <v/>
      </c>
      <c r="I846" s="17" t="n"/>
      <c r="J846" s="13">
        <f>IF(tblTime[[#This Row],[CategoryOverwrite]]="",tblTime[[#This Row],[SuggCategory]],tblTime[[#This Row],[CategoryOverwrite]])</f>
        <v/>
      </c>
      <c r="K846" s="17" t="n"/>
      <c r="L846" s="17" t="n"/>
      <c r="M846" s="13">
        <f>IF(COUNTA(tblTime[[#This Row],[TaskName]:[Entity]],tblTime[[#This Row],[FinalCategory]:[Hours]])=4,"FILLED","OPEN")</f>
        <v/>
      </c>
      <c r="N846" s="13">
        <f>IF(SUMIFS(tblTime[Hours],tblTime[Date],tblTime[[#This Row],[Date]]) &gt; 20, "⚠ Over 20 hours!", "")</f>
        <v/>
      </c>
    </row>
    <row r="847" hidden="1">
      <c r="B847" s="14">
        <f>7+B747</f>
        <v/>
      </c>
      <c r="C847" s="15">
        <f>C827</f>
        <v/>
      </c>
      <c r="D847" s="13">
        <f>$G$2</f>
        <v/>
      </c>
      <c r="E847" s="13">
        <f>IFERROR(_xlfn.XLOOKUP(D847,tblEmployees[EmployeeName],tblEmployees[HomeDepartment],""),"")</f>
        <v/>
      </c>
      <c r="F847" s="17" t="n"/>
      <c r="G847" s="17" t="n"/>
      <c r="H847" s="13">
        <f>IFERROR(INDEX(tblTasks[SuggestedCategory],MATCH(tblTime[[#This Row],[TaskName]],tblTasks[TaskName],0)),"")</f>
        <v/>
      </c>
      <c r="I847" s="17" t="n"/>
      <c r="J847" s="13">
        <f>IF(tblTime[[#This Row],[CategoryOverwrite]]="",tblTime[[#This Row],[SuggCategory]],tblTime[[#This Row],[CategoryOverwrite]])</f>
        <v/>
      </c>
      <c r="K847" s="17" t="n"/>
      <c r="L847" s="17" t="n"/>
      <c r="M847" s="13">
        <f>IF(COUNTA(tblTime[[#This Row],[TaskName]:[Entity]],tblTime[[#This Row],[FinalCategory]:[Hours]])=4,"FILLED","OPEN")</f>
        <v/>
      </c>
      <c r="N847" s="13">
        <f>IF(SUMIFS(tblTime[Hours],tblTime[Date],tblTime[[#This Row],[Date]]) &gt; 20, "⚠ Over 20 hours!", "")</f>
        <v/>
      </c>
    </row>
    <row r="848" hidden="1">
      <c r="B848" s="14">
        <f>7+B748</f>
        <v/>
      </c>
      <c r="C848" s="15">
        <f>C828</f>
        <v/>
      </c>
      <c r="D848" s="13">
        <f>$G$2</f>
        <v/>
      </c>
      <c r="E848" s="13">
        <f>IFERROR(_xlfn.XLOOKUP(D848,tblEmployees[EmployeeName],tblEmployees[HomeDepartment],""),"")</f>
        <v/>
      </c>
      <c r="F848" s="17" t="n"/>
      <c r="G848" s="17" t="n"/>
      <c r="H848" s="13">
        <f>IFERROR(INDEX(tblTasks[SuggestedCategory],MATCH(tblTime[[#This Row],[TaskName]],tblTasks[TaskName],0)),"")</f>
        <v/>
      </c>
      <c r="I848" s="17" t="n"/>
      <c r="J848" s="13">
        <f>IF(tblTime[[#This Row],[CategoryOverwrite]]="",tblTime[[#This Row],[SuggCategory]],tblTime[[#This Row],[CategoryOverwrite]])</f>
        <v/>
      </c>
      <c r="K848" s="17" t="n"/>
      <c r="L848" s="17" t="n"/>
      <c r="M848" s="13">
        <f>IF(COUNTA(tblTime[[#This Row],[TaskName]:[Entity]],tblTime[[#This Row],[FinalCategory]:[Hours]])=4,"FILLED","OPEN")</f>
        <v/>
      </c>
      <c r="N848" s="13">
        <f>IF(SUMIFS(tblTime[Hours],tblTime[Date],tblTime[[#This Row],[Date]]) &gt; 20, "⚠ Over 20 hours!", "")</f>
        <v/>
      </c>
    </row>
    <row r="849" hidden="1">
      <c r="B849" s="14">
        <f>7+B749</f>
        <v/>
      </c>
      <c r="C849" s="15">
        <f>C829</f>
        <v/>
      </c>
      <c r="D849" s="13">
        <f>$G$2</f>
        <v/>
      </c>
      <c r="E849" s="13">
        <f>IFERROR(_xlfn.XLOOKUP(D849,tblEmployees[EmployeeName],tblEmployees[HomeDepartment],""),"")</f>
        <v/>
      </c>
      <c r="F849" s="17" t="n"/>
      <c r="G849" s="17" t="n"/>
      <c r="H849" s="13">
        <f>IFERROR(INDEX(tblTasks[SuggestedCategory],MATCH(tblTime[[#This Row],[TaskName]],tblTasks[TaskName],0)),"")</f>
        <v/>
      </c>
      <c r="I849" s="17" t="n"/>
      <c r="J849" s="13">
        <f>IF(tblTime[[#This Row],[CategoryOverwrite]]="",tblTime[[#This Row],[SuggCategory]],tblTime[[#This Row],[CategoryOverwrite]])</f>
        <v/>
      </c>
      <c r="K849" s="17" t="n"/>
      <c r="L849" s="17" t="n"/>
      <c r="M849" s="13">
        <f>IF(COUNTA(tblTime[[#This Row],[TaskName]:[Entity]],tblTime[[#This Row],[FinalCategory]:[Hours]])=4,"FILLED","OPEN")</f>
        <v/>
      </c>
      <c r="N849" s="13">
        <f>IF(SUMIFS(tblTime[Hours],tblTime[Date],tblTime[[#This Row],[Date]]) &gt; 20, "⚠ Over 20 hours!", "")</f>
        <v/>
      </c>
    </row>
    <row r="850" hidden="1">
      <c r="B850" s="14">
        <f>7+B750</f>
        <v/>
      </c>
      <c r="C850" s="15">
        <f>C830</f>
        <v/>
      </c>
      <c r="D850" s="13">
        <f>$G$2</f>
        <v/>
      </c>
      <c r="E850" s="13">
        <f>IFERROR(_xlfn.XLOOKUP(D850,tblEmployees[EmployeeName],tblEmployees[HomeDepartment],""),"")</f>
        <v/>
      </c>
      <c r="F850" s="17" t="n"/>
      <c r="G850" s="17" t="n"/>
      <c r="H850" s="13">
        <f>IFERROR(INDEX(tblTasks[SuggestedCategory],MATCH(tblTime[[#This Row],[TaskName]],tblTasks[TaskName],0)),"")</f>
        <v/>
      </c>
      <c r="I850" s="17" t="n"/>
      <c r="J850" s="13">
        <f>IF(tblTime[[#This Row],[CategoryOverwrite]]="",tblTime[[#This Row],[SuggCategory]],tblTime[[#This Row],[CategoryOverwrite]])</f>
        <v/>
      </c>
      <c r="K850" s="17" t="n"/>
      <c r="L850" s="17" t="n"/>
      <c r="M850" s="13">
        <f>IF(COUNTA(tblTime[[#This Row],[TaskName]:[Entity]],tblTime[[#This Row],[FinalCategory]:[Hours]])=4,"FILLED","OPEN")</f>
        <v/>
      </c>
      <c r="N850" s="13">
        <f>IF(SUMIFS(tblTime[Hours],tblTime[Date],tblTime[[#This Row],[Date]]) &gt; 20, "⚠ Over 20 hours!", "")</f>
        <v/>
      </c>
    </row>
    <row r="851" hidden="1">
      <c r="B851" s="14">
        <f>7+B751</f>
        <v/>
      </c>
      <c r="C851" s="15">
        <f>C831</f>
        <v/>
      </c>
      <c r="D851" s="13">
        <f>$G$2</f>
        <v/>
      </c>
      <c r="E851" s="13">
        <f>IFERROR(_xlfn.XLOOKUP(D851,tblEmployees[EmployeeName],tblEmployees[HomeDepartment],""),"")</f>
        <v/>
      </c>
      <c r="F851" s="17" t="n"/>
      <c r="G851" s="17" t="n"/>
      <c r="H851" s="13">
        <f>IFERROR(INDEX(tblTasks[SuggestedCategory],MATCH(tblTime[[#This Row],[TaskName]],tblTasks[TaskName],0)),"")</f>
        <v/>
      </c>
      <c r="I851" s="17" t="n"/>
      <c r="J851" s="13">
        <f>IF(tblTime[[#This Row],[CategoryOverwrite]]="",tblTime[[#This Row],[SuggCategory]],tblTime[[#This Row],[CategoryOverwrite]])</f>
        <v/>
      </c>
      <c r="K851" s="17" t="n"/>
      <c r="L851" s="17" t="n"/>
      <c r="M851" s="13">
        <f>IF(COUNTA(tblTime[[#This Row],[TaskName]:[Entity]],tblTime[[#This Row],[FinalCategory]:[Hours]])=4,"FILLED","OPEN")</f>
        <v/>
      </c>
      <c r="N851" s="13">
        <f>IF(SUMIFS(tblTime[Hours],tblTime[Date],tblTime[[#This Row],[Date]]) &gt; 20, "⚠ Over 20 hours!", "")</f>
        <v/>
      </c>
    </row>
    <row r="852" hidden="1">
      <c r="B852" s="14">
        <f>7+B752</f>
        <v/>
      </c>
      <c r="C852" s="15">
        <f>C832</f>
        <v/>
      </c>
      <c r="D852" s="13">
        <f>$G$2</f>
        <v/>
      </c>
      <c r="E852" s="13">
        <f>IFERROR(_xlfn.XLOOKUP(D852,tblEmployees[EmployeeName],tblEmployees[HomeDepartment],""),"")</f>
        <v/>
      </c>
      <c r="F852" s="17" t="n"/>
      <c r="G852" s="17" t="n"/>
      <c r="H852" s="13">
        <f>IFERROR(INDEX(tblTasks[SuggestedCategory],MATCH(tblTime[[#This Row],[TaskName]],tblTasks[TaskName],0)),"")</f>
        <v/>
      </c>
      <c r="I852" s="17" t="n"/>
      <c r="J852" s="13">
        <f>IF(tblTime[[#This Row],[CategoryOverwrite]]="",tblTime[[#This Row],[SuggCategory]],tblTime[[#This Row],[CategoryOverwrite]])</f>
        <v/>
      </c>
      <c r="K852" s="17" t="n"/>
      <c r="L852" s="17" t="n"/>
      <c r="M852" s="13">
        <f>IF(COUNTA(tblTime[[#This Row],[TaskName]:[Entity]],tblTime[[#This Row],[FinalCategory]:[Hours]])=4,"FILLED","OPEN")</f>
        <v/>
      </c>
      <c r="N852" s="13">
        <f>IF(SUMIFS(tblTime[Hours],tblTime[Date],tblTime[[#This Row],[Date]]) &gt; 20, "⚠ Over 20 hours!", "")</f>
        <v/>
      </c>
    </row>
    <row r="853" hidden="1">
      <c r="B853" s="14">
        <f>7+B753</f>
        <v/>
      </c>
      <c r="C853" s="15">
        <f>C833</f>
        <v/>
      </c>
      <c r="D853" s="13">
        <f>$G$2</f>
        <v/>
      </c>
      <c r="E853" s="13">
        <f>IFERROR(_xlfn.XLOOKUP(D853,tblEmployees[EmployeeName],tblEmployees[HomeDepartment],""),"")</f>
        <v/>
      </c>
      <c r="F853" s="17" t="n"/>
      <c r="G853" s="17" t="n"/>
      <c r="H853" s="13">
        <f>IFERROR(INDEX(tblTasks[SuggestedCategory],MATCH(tblTime[[#This Row],[TaskName]],tblTasks[TaskName],0)),"")</f>
        <v/>
      </c>
      <c r="I853" s="17" t="n"/>
      <c r="J853" s="13">
        <f>IF(tblTime[[#This Row],[CategoryOverwrite]]="",tblTime[[#This Row],[SuggCategory]],tblTime[[#This Row],[CategoryOverwrite]])</f>
        <v/>
      </c>
      <c r="K853" s="17" t="n"/>
      <c r="L853" s="17" t="n"/>
      <c r="M853" s="13">
        <f>IF(COUNTA(tblTime[[#This Row],[TaskName]:[Entity]],tblTime[[#This Row],[FinalCategory]:[Hours]])=4,"FILLED","OPEN")</f>
        <v/>
      </c>
      <c r="N853" s="13">
        <f>IF(SUMIFS(tblTime[Hours],tblTime[Date],tblTime[[#This Row],[Date]]) &gt; 20, "⚠ Over 20 hours!", "")</f>
        <v/>
      </c>
    </row>
    <row r="854" hidden="1">
      <c r="B854" s="14">
        <f>7+B754</f>
        <v/>
      </c>
      <c r="C854" s="15">
        <f>C834</f>
        <v/>
      </c>
      <c r="D854" s="13">
        <f>$G$2</f>
        <v/>
      </c>
      <c r="E854" s="13">
        <f>IFERROR(_xlfn.XLOOKUP(D854,tblEmployees[EmployeeName],tblEmployees[HomeDepartment],""),"")</f>
        <v/>
      </c>
      <c r="F854" s="17" t="n"/>
      <c r="G854" s="17" t="n"/>
      <c r="H854" s="13">
        <f>IFERROR(INDEX(tblTasks[SuggestedCategory],MATCH(tblTime[[#This Row],[TaskName]],tblTasks[TaskName],0)),"")</f>
        <v/>
      </c>
      <c r="I854" s="17" t="n"/>
      <c r="J854" s="13">
        <f>IF(tblTime[[#This Row],[CategoryOverwrite]]="",tblTime[[#This Row],[SuggCategory]],tblTime[[#This Row],[CategoryOverwrite]])</f>
        <v/>
      </c>
      <c r="K854" s="17" t="n"/>
      <c r="L854" s="17" t="n"/>
      <c r="M854" s="13">
        <f>IF(COUNTA(tblTime[[#This Row],[TaskName]:[Entity]],tblTime[[#This Row],[FinalCategory]:[Hours]])=4,"FILLED","OPEN")</f>
        <v/>
      </c>
      <c r="N854" s="13">
        <f>IF(SUMIFS(tblTime[Hours],tblTime[Date],tblTime[[#This Row],[Date]]) &gt; 20, "⚠ Over 20 hours!", "")</f>
        <v/>
      </c>
    </row>
    <row r="855" hidden="1">
      <c r="B855" s="14">
        <f>7+B755</f>
        <v/>
      </c>
      <c r="C855" s="15">
        <f>C835</f>
        <v/>
      </c>
      <c r="D855" s="13">
        <f>$G$2</f>
        <v/>
      </c>
      <c r="E855" s="13">
        <f>IFERROR(_xlfn.XLOOKUP(D855,tblEmployees[EmployeeName],tblEmployees[HomeDepartment],""),"")</f>
        <v/>
      </c>
      <c r="F855" s="17" t="n"/>
      <c r="G855" s="17" t="n"/>
      <c r="H855" s="13">
        <f>IFERROR(INDEX(tblTasks[SuggestedCategory],MATCH(tblTime[[#This Row],[TaskName]],tblTasks[TaskName],0)),"")</f>
        <v/>
      </c>
      <c r="I855" s="17" t="n"/>
      <c r="J855" s="13">
        <f>IF(tblTime[[#This Row],[CategoryOverwrite]]="",tblTime[[#This Row],[SuggCategory]],tblTime[[#This Row],[CategoryOverwrite]])</f>
        <v/>
      </c>
      <c r="K855" s="17" t="n"/>
      <c r="L855" s="17" t="n"/>
      <c r="M855" s="13">
        <f>IF(COUNTA(tblTime[[#This Row],[TaskName]:[Entity]],tblTime[[#This Row],[FinalCategory]:[Hours]])=4,"FILLED","OPEN")</f>
        <v/>
      </c>
      <c r="N855" s="13">
        <f>IF(SUMIFS(tblTime[Hours],tblTime[Date],tblTime[[#This Row],[Date]]) &gt; 20, "⚠ Over 20 hours!", "")</f>
        <v/>
      </c>
    </row>
    <row r="856" hidden="1">
      <c r="B856" s="14">
        <f>7+B756</f>
        <v/>
      </c>
      <c r="C856" s="15">
        <f>C836</f>
        <v/>
      </c>
      <c r="D856" s="13">
        <f>$G$2</f>
        <v/>
      </c>
      <c r="E856" s="13">
        <f>IFERROR(_xlfn.XLOOKUP(D856,tblEmployees[EmployeeName],tblEmployees[HomeDepartment],""),"")</f>
        <v/>
      </c>
      <c r="F856" s="17" t="n"/>
      <c r="G856" s="17" t="n"/>
      <c r="H856" s="13">
        <f>IFERROR(INDEX(tblTasks[SuggestedCategory],MATCH(tblTime[[#This Row],[TaskName]],tblTasks[TaskName],0)),"")</f>
        <v/>
      </c>
      <c r="I856" s="17" t="n"/>
      <c r="J856" s="13">
        <f>IF(tblTime[[#This Row],[CategoryOverwrite]]="",tblTime[[#This Row],[SuggCategory]],tblTime[[#This Row],[CategoryOverwrite]])</f>
        <v/>
      </c>
      <c r="K856" s="17" t="n"/>
      <c r="L856" s="17" t="n"/>
      <c r="M856" s="13">
        <f>IF(COUNTA(tblTime[[#This Row],[TaskName]:[Entity]],tblTime[[#This Row],[FinalCategory]:[Hours]])=4,"FILLED","OPEN")</f>
        <v/>
      </c>
      <c r="N856" s="13">
        <f>IF(SUMIFS(tblTime[Hours],tblTime[Date],tblTime[[#This Row],[Date]]) &gt; 20, "⚠ Over 20 hours!", "")</f>
        <v/>
      </c>
    </row>
    <row r="857" hidden="1">
      <c r="B857" s="14">
        <f>7+B757</f>
        <v/>
      </c>
      <c r="C857" s="15">
        <f>C837</f>
        <v/>
      </c>
      <c r="D857" s="13">
        <f>$G$2</f>
        <v/>
      </c>
      <c r="E857" s="13">
        <f>IFERROR(_xlfn.XLOOKUP(D857,tblEmployees[EmployeeName],tblEmployees[HomeDepartment],""),"")</f>
        <v/>
      </c>
      <c r="F857" s="17" t="n"/>
      <c r="G857" s="17" t="n"/>
      <c r="H857" s="13">
        <f>IFERROR(INDEX(tblTasks[SuggestedCategory],MATCH(tblTime[[#This Row],[TaskName]],tblTasks[TaskName],0)),"")</f>
        <v/>
      </c>
      <c r="I857" s="17" t="n"/>
      <c r="J857" s="13">
        <f>IF(tblTime[[#This Row],[CategoryOverwrite]]="",tblTime[[#This Row],[SuggCategory]],tblTime[[#This Row],[CategoryOverwrite]])</f>
        <v/>
      </c>
      <c r="K857" s="17" t="n"/>
      <c r="L857" s="17" t="n"/>
      <c r="M857" s="13">
        <f>IF(COUNTA(tblTime[[#This Row],[TaskName]:[Entity]],tblTime[[#This Row],[FinalCategory]:[Hours]])=4,"FILLED","OPEN")</f>
        <v/>
      </c>
      <c r="N857" s="13">
        <f>IF(SUMIFS(tblTime[Hours],tblTime[Date],tblTime[[#This Row],[Date]]) &gt; 20, "⚠ Over 20 hours!", "")</f>
        <v/>
      </c>
    </row>
    <row r="858" hidden="1">
      <c r="B858" s="14">
        <f>7+B758</f>
        <v/>
      </c>
      <c r="C858" s="15">
        <f>C838</f>
        <v/>
      </c>
      <c r="D858" s="13">
        <f>$G$2</f>
        <v/>
      </c>
      <c r="E858" s="13">
        <f>IFERROR(_xlfn.XLOOKUP(D858,tblEmployees[EmployeeName],tblEmployees[HomeDepartment],""),"")</f>
        <v/>
      </c>
      <c r="F858" s="17" t="n"/>
      <c r="G858" s="17" t="n"/>
      <c r="H858" s="13">
        <f>IFERROR(INDEX(tblTasks[SuggestedCategory],MATCH(tblTime[[#This Row],[TaskName]],tblTasks[TaskName],0)),"")</f>
        <v/>
      </c>
      <c r="I858" s="17" t="n"/>
      <c r="J858" s="13">
        <f>IF(tblTime[[#This Row],[CategoryOverwrite]]="",tblTime[[#This Row],[SuggCategory]],tblTime[[#This Row],[CategoryOverwrite]])</f>
        <v/>
      </c>
      <c r="K858" s="17" t="n"/>
      <c r="L858" s="17" t="n"/>
      <c r="M858" s="13">
        <f>IF(COUNTA(tblTime[[#This Row],[TaskName]:[Entity]],tblTime[[#This Row],[FinalCategory]:[Hours]])=4,"FILLED","OPEN")</f>
        <v/>
      </c>
      <c r="N858" s="13">
        <f>IF(SUMIFS(tblTime[Hours],tblTime[Date],tblTime[[#This Row],[Date]]) &gt; 20, "⚠ Over 20 hours!", "")</f>
        <v/>
      </c>
    </row>
    <row r="859" hidden="1">
      <c r="B859" s="14">
        <f>7+B759</f>
        <v/>
      </c>
      <c r="C859" s="15">
        <f>C839</f>
        <v/>
      </c>
      <c r="D859" s="13">
        <f>$G$2</f>
        <v/>
      </c>
      <c r="E859" s="13">
        <f>IFERROR(_xlfn.XLOOKUP(D859,tblEmployees[EmployeeName],tblEmployees[HomeDepartment],""),"")</f>
        <v/>
      </c>
      <c r="F859" s="17" t="n"/>
      <c r="G859" s="17" t="n"/>
      <c r="H859" s="13">
        <f>IFERROR(INDEX(tblTasks[SuggestedCategory],MATCH(tblTime[[#This Row],[TaskName]],tblTasks[TaskName],0)),"")</f>
        <v/>
      </c>
      <c r="I859" s="17" t="n"/>
      <c r="J859" s="13">
        <f>IF(tblTime[[#This Row],[CategoryOverwrite]]="",tblTime[[#This Row],[SuggCategory]],tblTime[[#This Row],[CategoryOverwrite]])</f>
        <v/>
      </c>
      <c r="K859" s="17" t="n"/>
      <c r="L859" s="17" t="n"/>
      <c r="M859" s="13">
        <f>IF(COUNTA(tblTime[[#This Row],[TaskName]:[Entity]],tblTime[[#This Row],[FinalCategory]:[Hours]])=4,"FILLED","OPEN")</f>
        <v/>
      </c>
      <c r="N859" s="13">
        <f>IF(SUMIFS(tblTime[Hours],tblTime[Date],tblTime[[#This Row],[Date]]) &gt; 20, "⚠ Over 20 hours!", "")</f>
        <v/>
      </c>
    </row>
    <row r="860" hidden="1">
      <c r="B860" s="14">
        <f>7+B760</f>
        <v/>
      </c>
      <c r="C860" s="15">
        <f>C840</f>
        <v/>
      </c>
      <c r="D860" s="13">
        <f>$G$2</f>
        <v/>
      </c>
      <c r="E860" s="13">
        <f>IFERROR(_xlfn.XLOOKUP(D860,tblEmployees[EmployeeName],tblEmployees[HomeDepartment],""),"")</f>
        <v/>
      </c>
      <c r="F860" s="17" t="n"/>
      <c r="G860" s="17" t="n"/>
      <c r="H860" s="13">
        <f>IFERROR(INDEX(tblTasks[SuggestedCategory],MATCH(tblTime[[#This Row],[TaskName]],tblTasks[TaskName],0)),"")</f>
        <v/>
      </c>
      <c r="I860" s="17" t="n"/>
      <c r="J860" s="13">
        <f>IF(tblTime[[#This Row],[CategoryOverwrite]]="",tblTime[[#This Row],[SuggCategory]],tblTime[[#This Row],[CategoryOverwrite]])</f>
        <v/>
      </c>
      <c r="K860" s="17" t="n"/>
      <c r="L860" s="17" t="n"/>
      <c r="M860" s="13">
        <f>IF(COUNTA(tblTime[[#This Row],[TaskName]:[Entity]],tblTime[[#This Row],[FinalCategory]:[Hours]])=4,"FILLED","OPEN")</f>
        <v/>
      </c>
      <c r="N860" s="13">
        <f>IF(SUMIFS(tblTime[Hours],tblTime[Date],tblTime[[#This Row],[Date]]) &gt; 20, "⚠ Over 20 hours!", "")</f>
        <v/>
      </c>
    </row>
    <row r="861" hidden="1">
      <c r="B861" s="14">
        <f>7+B761</f>
        <v/>
      </c>
      <c r="C861" s="15">
        <f>C841</f>
        <v/>
      </c>
      <c r="D861" s="13">
        <f>$G$2</f>
        <v/>
      </c>
      <c r="E861" s="13">
        <f>IFERROR(_xlfn.XLOOKUP(D861,tblEmployees[EmployeeName],tblEmployees[HomeDepartment],""),"")</f>
        <v/>
      </c>
      <c r="F861" s="17" t="n"/>
      <c r="G861" s="17" t="n"/>
      <c r="H861" s="13">
        <f>IFERROR(INDEX(tblTasks[SuggestedCategory],MATCH(tblTime[[#This Row],[TaskName]],tblTasks[TaskName],0)),"")</f>
        <v/>
      </c>
      <c r="I861" s="17" t="n"/>
      <c r="J861" s="13">
        <f>IF(tblTime[[#This Row],[CategoryOverwrite]]="",tblTime[[#This Row],[SuggCategory]],tblTime[[#This Row],[CategoryOverwrite]])</f>
        <v/>
      </c>
      <c r="K861" s="17" t="n"/>
      <c r="L861" s="17" t="n"/>
      <c r="M861" s="13">
        <f>IF(COUNTA(tblTime[[#This Row],[TaskName]:[Entity]],tblTime[[#This Row],[FinalCategory]:[Hours]])=4,"FILLED","OPEN")</f>
        <v/>
      </c>
      <c r="N861" s="13">
        <f>IF(SUMIFS(tblTime[Hours],tblTime[Date],tblTime[[#This Row],[Date]]) &gt; 20, "⚠ Over 20 hours!", "")</f>
        <v/>
      </c>
    </row>
    <row r="862" hidden="1">
      <c r="B862" s="14">
        <f>7+B762</f>
        <v/>
      </c>
      <c r="C862" s="15">
        <f>C842</f>
        <v/>
      </c>
      <c r="D862" s="13">
        <f>$G$2</f>
        <v/>
      </c>
      <c r="E862" s="13">
        <f>IFERROR(_xlfn.XLOOKUP(D862,tblEmployees[EmployeeName],tblEmployees[HomeDepartment],""),"")</f>
        <v/>
      </c>
      <c r="F862" s="17" t="n"/>
      <c r="G862" s="17" t="n"/>
      <c r="H862" s="13">
        <f>IFERROR(INDEX(tblTasks[SuggestedCategory],MATCH(tblTime[[#This Row],[TaskName]],tblTasks[TaskName],0)),"")</f>
        <v/>
      </c>
      <c r="I862" s="17" t="n"/>
      <c r="J862" s="13">
        <f>IF(tblTime[[#This Row],[CategoryOverwrite]]="",tblTime[[#This Row],[SuggCategory]],tblTime[[#This Row],[CategoryOverwrite]])</f>
        <v/>
      </c>
      <c r="K862" s="17" t="n"/>
      <c r="L862" s="17" t="n"/>
      <c r="M862" s="13">
        <f>IF(COUNTA(tblTime[[#This Row],[TaskName]:[Entity]],tblTime[[#This Row],[FinalCategory]:[Hours]])=4,"FILLED","OPEN")</f>
        <v/>
      </c>
      <c r="N862" s="13">
        <f>IF(SUMIFS(tblTime[Hours],tblTime[Date],tblTime[[#This Row],[Date]]) &gt; 20, "⚠ Over 20 hours!", "")</f>
        <v/>
      </c>
    </row>
    <row r="863" hidden="1">
      <c r="B863" s="14">
        <f>7+B763</f>
        <v/>
      </c>
      <c r="C863" s="15">
        <f>C843</f>
        <v/>
      </c>
      <c r="D863" s="13">
        <f>$G$2</f>
        <v/>
      </c>
      <c r="E863" s="13">
        <f>IFERROR(_xlfn.XLOOKUP(D863,tblEmployees[EmployeeName],tblEmployees[HomeDepartment],""),"")</f>
        <v/>
      </c>
      <c r="F863" s="17" t="n"/>
      <c r="G863" s="17" t="n"/>
      <c r="H863" s="13">
        <f>IFERROR(INDEX(tblTasks[SuggestedCategory],MATCH(tblTime[[#This Row],[TaskName]],tblTasks[TaskName],0)),"")</f>
        <v/>
      </c>
      <c r="I863" s="17" t="n"/>
      <c r="J863" s="13">
        <f>IF(tblTime[[#This Row],[CategoryOverwrite]]="",tblTime[[#This Row],[SuggCategory]],tblTime[[#This Row],[CategoryOverwrite]])</f>
        <v/>
      </c>
      <c r="K863" s="17" t="n"/>
      <c r="L863" s="17" t="n"/>
      <c r="M863" s="13">
        <f>IF(COUNTA(tblTime[[#This Row],[TaskName]:[Entity]],tblTime[[#This Row],[FinalCategory]:[Hours]])=4,"FILLED","OPEN")</f>
        <v/>
      </c>
      <c r="N863" s="13">
        <f>IF(SUMIFS(tblTime[Hours],tblTime[Date],tblTime[[#This Row],[Date]]) &gt; 20, "⚠ Over 20 hours!", "")</f>
        <v/>
      </c>
    </row>
    <row r="864" hidden="1">
      <c r="B864" s="14">
        <f>7+B764</f>
        <v/>
      </c>
      <c r="C864" s="15">
        <f>C844</f>
        <v/>
      </c>
      <c r="D864" s="13">
        <f>$G$2</f>
        <v/>
      </c>
      <c r="E864" s="13">
        <f>IFERROR(_xlfn.XLOOKUP(D864,tblEmployees[EmployeeName],tblEmployees[HomeDepartment],""),"")</f>
        <v/>
      </c>
      <c r="F864" s="17" t="n"/>
      <c r="G864" s="17" t="n"/>
      <c r="H864" s="13">
        <f>IFERROR(INDEX(tblTasks[SuggestedCategory],MATCH(tblTime[[#This Row],[TaskName]],tblTasks[TaskName],0)),"")</f>
        <v/>
      </c>
      <c r="I864" s="17" t="n"/>
      <c r="J864" s="13">
        <f>IF(tblTime[[#This Row],[CategoryOverwrite]]="",tblTime[[#This Row],[SuggCategory]],tblTime[[#This Row],[CategoryOverwrite]])</f>
        <v/>
      </c>
      <c r="K864" s="17" t="n"/>
      <c r="L864" s="17" t="n"/>
      <c r="M864" s="13">
        <f>IF(COUNTA(tblTime[[#This Row],[TaskName]:[Entity]],tblTime[[#This Row],[FinalCategory]:[Hours]])=4,"FILLED","OPEN")</f>
        <v/>
      </c>
      <c r="N864" s="13">
        <f>IF(SUMIFS(tblTime[Hours],tblTime[Date],tblTime[[#This Row],[Date]]) &gt; 20, "⚠ Over 20 hours!", "")</f>
        <v/>
      </c>
    </row>
    <row r="865" hidden="1">
      <c r="B865" s="14">
        <f>7+B765</f>
        <v/>
      </c>
      <c r="C865" s="15">
        <f>C845</f>
        <v/>
      </c>
      <c r="D865" s="13">
        <f>$G$2</f>
        <v/>
      </c>
      <c r="E865" s="13">
        <f>IFERROR(_xlfn.XLOOKUP(D865,tblEmployees[EmployeeName],tblEmployees[HomeDepartment],""),"")</f>
        <v/>
      </c>
      <c r="F865" s="17" t="n"/>
      <c r="G865" s="17" t="n"/>
      <c r="H865" s="13">
        <f>IFERROR(INDEX(tblTasks[SuggestedCategory],MATCH(tblTime[[#This Row],[TaskName]],tblTasks[TaskName],0)),"")</f>
        <v/>
      </c>
      <c r="I865" s="17" t="n"/>
      <c r="J865" s="13">
        <f>IF(tblTime[[#This Row],[CategoryOverwrite]]="",tblTime[[#This Row],[SuggCategory]],tblTime[[#This Row],[CategoryOverwrite]])</f>
        <v/>
      </c>
      <c r="K865" s="17" t="n"/>
      <c r="L865" s="17" t="n"/>
      <c r="M865" s="13">
        <f>IF(COUNTA(tblTime[[#This Row],[TaskName]:[Entity]],tblTime[[#This Row],[FinalCategory]:[Hours]])=4,"FILLED","OPEN")</f>
        <v/>
      </c>
      <c r="N865" s="13">
        <f>IF(SUMIFS(tblTime[Hours],tblTime[Date],tblTime[[#This Row],[Date]]) &gt; 20, "⚠ Over 20 hours!", "")</f>
        <v/>
      </c>
    </row>
    <row r="866" hidden="1">
      <c r="B866" s="14">
        <f>7+B766</f>
        <v/>
      </c>
      <c r="C866" s="15">
        <f>C846</f>
        <v/>
      </c>
      <c r="D866" s="13">
        <f>$G$2</f>
        <v/>
      </c>
      <c r="E866" s="13">
        <f>IFERROR(_xlfn.XLOOKUP(D866,tblEmployees[EmployeeName],tblEmployees[HomeDepartment],""),"")</f>
        <v/>
      </c>
      <c r="F866" s="17" t="n"/>
      <c r="G866" s="17" t="n"/>
      <c r="H866" s="13">
        <f>IFERROR(INDEX(tblTasks[SuggestedCategory],MATCH(tblTime[[#This Row],[TaskName]],tblTasks[TaskName],0)),"")</f>
        <v/>
      </c>
      <c r="I866" s="17" t="n"/>
      <c r="J866" s="13">
        <f>IF(tblTime[[#This Row],[CategoryOverwrite]]="",tblTime[[#This Row],[SuggCategory]],tblTime[[#This Row],[CategoryOverwrite]])</f>
        <v/>
      </c>
      <c r="K866" s="17" t="n"/>
      <c r="L866" s="17" t="n"/>
      <c r="M866" s="13">
        <f>IF(COUNTA(tblTime[[#This Row],[TaskName]:[Entity]],tblTime[[#This Row],[FinalCategory]:[Hours]])=4,"FILLED","OPEN")</f>
        <v/>
      </c>
      <c r="N866" s="13">
        <f>IF(SUMIFS(tblTime[Hours],tblTime[Date],tblTime[[#This Row],[Date]]) &gt; 20, "⚠ Over 20 hours!", "")</f>
        <v/>
      </c>
    </row>
    <row r="867" hidden="1">
      <c r="B867" s="14">
        <f>7+B767</f>
        <v/>
      </c>
      <c r="C867" s="15">
        <f>C847</f>
        <v/>
      </c>
      <c r="D867" s="13">
        <f>$G$2</f>
        <v/>
      </c>
      <c r="E867" s="13">
        <f>IFERROR(_xlfn.XLOOKUP(D867,tblEmployees[EmployeeName],tblEmployees[HomeDepartment],""),"")</f>
        <v/>
      </c>
      <c r="F867" s="17" t="n"/>
      <c r="G867" s="17" t="n"/>
      <c r="H867" s="13">
        <f>IFERROR(INDEX(tblTasks[SuggestedCategory],MATCH(tblTime[[#This Row],[TaskName]],tblTasks[TaskName],0)),"")</f>
        <v/>
      </c>
      <c r="I867" s="17" t="n"/>
      <c r="J867" s="13">
        <f>IF(tblTime[[#This Row],[CategoryOverwrite]]="",tblTime[[#This Row],[SuggCategory]],tblTime[[#This Row],[CategoryOverwrite]])</f>
        <v/>
      </c>
      <c r="K867" s="17" t="n"/>
      <c r="L867" s="17" t="n"/>
      <c r="M867" s="13">
        <f>IF(COUNTA(tblTime[[#This Row],[TaskName]:[Entity]],tblTime[[#This Row],[FinalCategory]:[Hours]])=4,"FILLED","OPEN")</f>
        <v/>
      </c>
      <c r="N867" s="13">
        <f>IF(SUMIFS(tblTime[Hours],tblTime[Date],tblTime[[#This Row],[Date]]) &gt; 20, "⚠ Over 20 hours!", "")</f>
        <v/>
      </c>
    </row>
    <row r="868" hidden="1">
      <c r="B868" s="14">
        <f>7+B768</f>
        <v/>
      </c>
      <c r="C868" s="15">
        <f>C848</f>
        <v/>
      </c>
      <c r="D868" s="13">
        <f>$G$2</f>
        <v/>
      </c>
      <c r="E868" s="13">
        <f>IFERROR(_xlfn.XLOOKUP(D868,tblEmployees[EmployeeName],tblEmployees[HomeDepartment],""),"")</f>
        <v/>
      </c>
      <c r="F868" s="17" t="n"/>
      <c r="G868" s="17" t="n"/>
      <c r="H868" s="13">
        <f>IFERROR(INDEX(tblTasks[SuggestedCategory],MATCH(tblTime[[#This Row],[TaskName]],tblTasks[TaskName],0)),"")</f>
        <v/>
      </c>
      <c r="I868" s="17" t="n"/>
      <c r="J868" s="13">
        <f>IF(tblTime[[#This Row],[CategoryOverwrite]]="",tblTime[[#This Row],[SuggCategory]],tblTime[[#This Row],[CategoryOverwrite]])</f>
        <v/>
      </c>
      <c r="K868" s="17" t="n"/>
      <c r="L868" s="17" t="n"/>
      <c r="M868" s="13">
        <f>IF(COUNTA(tblTime[[#This Row],[TaskName]:[Entity]],tblTime[[#This Row],[FinalCategory]:[Hours]])=4,"FILLED","OPEN")</f>
        <v/>
      </c>
      <c r="N868" s="13">
        <f>IF(SUMIFS(tblTime[Hours],tblTime[Date],tblTime[[#This Row],[Date]]) &gt; 20, "⚠ Over 20 hours!", "")</f>
        <v/>
      </c>
    </row>
    <row r="869" hidden="1">
      <c r="B869" s="14">
        <f>7+B769</f>
        <v/>
      </c>
      <c r="C869" s="15">
        <f>C849</f>
        <v/>
      </c>
      <c r="D869" s="13">
        <f>$G$2</f>
        <v/>
      </c>
      <c r="E869" s="13">
        <f>IFERROR(_xlfn.XLOOKUP(D869,tblEmployees[EmployeeName],tblEmployees[HomeDepartment],""),"")</f>
        <v/>
      </c>
      <c r="F869" s="17" t="n"/>
      <c r="G869" s="17" t="n"/>
      <c r="H869" s="13">
        <f>IFERROR(INDEX(tblTasks[SuggestedCategory],MATCH(tblTime[[#This Row],[TaskName]],tblTasks[TaskName],0)),"")</f>
        <v/>
      </c>
      <c r="I869" s="17" t="n"/>
      <c r="J869" s="13">
        <f>IF(tblTime[[#This Row],[CategoryOverwrite]]="",tblTime[[#This Row],[SuggCategory]],tblTime[[#This Row],[CategoryOverwrite]])</f>
        <v/>
      </c>
      <c r="K869" s="17" t="n"/>
      <c r="L869" s="17" t="n"/>
      <c r="M869" s="13">
        <f>IF(COUNTA(tblTime[[#This Row],[TaskName]:[Entity]],tblTime[[#This Row],[FinalCategory]:[Hours]])=4,"FILLED","OPEN")</f>
        <v/>
      </c>
      <c r="N869" s="13">
        <f>IF(SUMIFS(tblTime[Hours],tblTime[Date],tblTime[[#This Row],[Date]]) &gt; 20, "⚠ Over 20 hours!", "")</f>
        <v/>
      </c>
    </row>
    <row r="870" hidden="1">
      <c r="B870" s="14">
        <f>7+B770</f>
        <v/>
      </c>
      <c r="C870" s="15">
        <f>C850</f>
        <v/>
      </c>
      <c r="D870" s="13">
        <f>$G$2</f>
        <v/>
      </c>
      <c r="E870" s="13">
        <f>IFERROR(_xlfn.XLOOKUP(D870,tblEmployees[EmployeeName],tblEmployees[HomeDepartment],""),"")</f>
        <v/>
      </c>
      <c r="F870" s="17" t="n"/>
      <c r="G870" s="17" t="n"/>
      <c r="H870" s="13">
        <f>IFERROR(INDEX(tblTasks[SuggestedCategory],MATCH(tblTime[[#This Row],[TaskName]],tblTasks[TaskName],0)),"")</f>
        <v/>
      </c>
      <c r="I870" s="17" t="n"/>
      <c r="J870" s="13">
        <f>IF(tblTime[[#This Row],[CategoryOverwrite]]="",tblTime[[#This Row],[SuggCategory]],tblTime[[#This Row],[CategoryOverwrite]])</f>
        <v/>
      </c>
      <c r="K870" s="17" t="n"/>
      <c r="L870" s="17" t="n"/>
      <c r="M870" s="13">
        <f>IF(COUNTA(tblTime[[#This Row],[TaskName]:[Entity]],tblTime[[#This Row],[FinalCategory]:[Hours]])=4,"FILLED","OPEN")</f>
        <v/>
      </c>
      <c r="N870" s="13">
        <f>IF(SUMIFS(tblTime[Hours],tblTime[Date],tblTime[[#This Row],[Date]]) &gt; 20, "⚠ Over 20 hours!", "")</f>
        <v/>
      </c>
    </row>
    <row r="871" hidden="1">
      <c r="B871" s="14">
        <f>7+B771</f>
        <v/>
      </c>
      <c r="C871" s="15">
        <f>C851</f>
        <v/>
      </c>
      <c r="D871" s="13">
        <f>$G$2</f>
        <v/>
      </c>
      <c r="E871" s="13">
        <f>IFERROR(_xlfn.XLOOKUP(D871,tblEmployees[EmployeeName],tblEmployees[HomeDepartment],""),"")</f>
        <v/>
      </c>
      <c r="F871" s="17" t="n"/>
      <c r="G871" s="17" t="n"/>
      <c r="H871" s="13">
        <f>IFERROR(INDEX(tblTasks[SuggestedCategory],MATCH(tblTime[[#This Row],[TaskName]],tblTasks[TaskName],0)),"")</f>
        <v/>
      </c>
      <c r="I871" s="17" t="n"/>
      <c r="J871" s="13">
        <f>IF(tblTime[[#This Row],[CategoryOverwrite]]="",tblTime[[#This Row],[SuggCategory]],tblTime[[#This Row],[CategoryOverwrite]])</f>
        <v/>
      </c>
      <c r="K871" s="17" t="n"/>
      <c r="L871" s="17" t="n"/>
      <c r="M871" s="13">
        <f>IF(COUNTA(tblTime[[#This Row],[TaskName]:[Entity]],tblTime[[#This Row],[FinalCategory]:[Hours]])=4,"FILLED","OPEN")</f>
        <v/>
      </c>
      <c r="N871" s="13">
        <f>IF(SUMIFS(tblTime[Hours],tblTime[Date],tblTime[[#This Row],[Date]]) &gt; 20, "⚠ Over 20 hours!", "")</f>
        <v/>
      </c>
    </row>
    <row r="872" hidden="1">
      <c r="B872" s="14">
        <f>7+B772</f>
        <v/>
      </c>
      <c r="C872" s="15">
        <f>C852</f>
        <v/>
      </c>
      <c r="D872" s="13">
        <f>$G$2</f>
        <v/>
      </c>
      <c r="E872" s="13">
        <f>IFERROR(_xlfn.XLOOKUP(D872,tblEmployees[EmployeeName],tblEmployees[HomeDepartment],""),"")</f>
        <v/>
      </c>
      <c r="F872" s="17" t="n"/>
      <c r="G872" s="17" t="n"/>
      <c r="H872" s="13">
        <f>IFERROR(INDEX(tblTasks[SuggestedCategory],MATCH(tblTime[[#This Row],[TaskName]],tblTasks[TaskName],0)),"")</f>
        <v/>
      </c>
      <c r="I872" s="17" t="n"/>
      <c r="J872" s="13">
        <f>IF(tblTime[[#This Row],[CategoryOverwrite]]="",tblTime[[#This Row],[SuggCategory]],tblTime[[#This Row],[CategoryOverwrite]])</f>
        <v/>
      </c>
      <c r="K872" s="17" t="n"/>
      <c r="L872" s="17" t="n"/>
      <c r="M872" s="13">
        <f>IF(COUNTA(tblTime[[#This Row],[TaskName]:[Entity]],tblTime[[#This Row],[FinalCategory]:[Hours]])=4,"FILLED","OPEN")</f>
        <v/>
      </c>
      <c r="N872" s="13">
        <f>IF(SUMIFS(tblTime[Hours],tblTime[Date],tblTime[[#This Row],[Date]]) &gt; 20, "⚠ Over 20 hours!", "")</f>
        <v/>
      </c>
    </row>
    <row r="873" hidden="1">
      <c r="B873" s="14">
        <f>7+B773</f>
        <v/>
      </c>
      <c r="C873" s="15">
        <f>C853</f>
        <v/>
      </c>
      <c r="D873" s="13">
        <f>$G$2</f>
        <v/>
      </c>
      <c r="E873" s="13">
        <f>IFERROR(_xlfn.XLOOKUP(D873,tblEmployees[EmployeeName],tblEmployees[HomeDepartment],""),"")</f>
        <v/>
      </c>
      <c r="F873" s="17" t="n"/>
      <c r="G873" s="17" t="n"/>
      <c r="H873" s="13">
        <f>IFERROR(INDEX(tblTasks[SuggestedCategory],MATCH(tblTime[[#This Row],[TaskName]],tblTasks[TaskName],0)),"")</f>
        <v/>
      </c>
      <c r="I873" s="17" t="n"/>
      <c r="J873" s="13">
        <f>IF(tblTime[[#This Row],[CategoryOverwrite]]="",tblTime[[#This Row],[SuggCategory]],tblTime[[#This Row],[CategoryOverwrite]])</f>
        <v/>
      </c>
      <c r="K873" s="17" t="n"/>
      <c r="L873" s="17" t="n"/>
      <c r="M873" s="13">
        <f>IF(COUNTA(tblTime[[#This Row],[TaskName]:[Entity]],tblTime[[#This Row],[FinalCategory]:[Hours]])=4,"FILLED","OPEN")</f>
        <v/>
      </c>
      <c r="N873" s="13">
        <f>IF(SUMIFS(tblTime[Hours],tblTime[Date],tblTime[[#This Row],[Date]]) &gt; 20, "⚠ Over 20 hours!", "")</f>
        <v/>
      </c>
    </row>
    <row r="874" hidden="1">
      <c r="B874" s="14">
        <f>7+B774</f>
        <v/>
      </c>
      <c r="C874" s="15">
        <f>C854</f>
        <v/>
      </c>
      <c r="D874" s="13">
        <f>$G$2</f>
        <v/>
      </c>
      <c r="E874" s="13">
        <f>IFERROR(_xlfn.XLOOKUP(D874,tblEmployees[EmployeeName],tblEmployees[HomeDepartment],""),"")</f>
        <v/>
      </c>
      <c r="F874" s="17" t="n"/>
      <c r="G874" s="17" t="n"/>
      <c r="H874" s="13">
        <f>IFERROR(INDEX(tblTasks[SuggestedCategory],MATCH(tblTime[[#This Row],[TaskName]],tblTasks[TaskName],0)),"")</f>
        <v/>
      </c>
      <c r="I874" s="17" t="n"/>
      <c r="J874" s="13">
        <f>IF(tblTime[[#This Row],[CategoryOverwrite]]="",tblTime[[#This Row],[SuggCategory]],tblTime[[#This Row],[CategoryOverwrite]])</f>
        <v/>
      </c>
      <c r="K874" s="17" t="n"/>
      <c r="L874" s="17" t="n"/>
      <c r="M874" s="13">
        <f>IF(COUNTA(tblTime[[#This Row],[TaskName]:[Entity]],tblTime[[#This Row],[FinalCategory]:[Hours]])=4,"FILLED","OPEN")</f>
        <v/>
      </c>
      <c r="N874" s="13">
        <f>IF(SUMIFS(tblTime[Hours],tblTime[Date],tblTime[[#This Row],[Date]]) &gt; 20, "⚠ Over 20 hours!", "")</f>
        <v/>
      </c>
    </row>
    <row r="875" hidden="1">
      <c r="B875" s="14">
        <f>7+B775</f>
        <v/>
      </c>
      <c r="C875" s="15">
        <f>C855</f>
        <v/>
      </c>
      <c r="D875" s="13">
        <f>$G$2</f>
        <v/>
      </c>
      <c r="E875" s="13">
        <f>IFERROR(_xlfn.XLOOKUP(D875,tblEmployees[EmployeeName],tblEmployees[HomeDepartment],""),"")</f>
        <v/>
      </c>
      <c r="F875" s="17" t="n"/>
      <c r="G875" s="17" t="n"/>
      <c r="H875" s="13">
        <f>IFERROR(INDEX(tblTasks[SuggestedCategory],MATCH(tblTime[[#This Row],[TaskName]],tblTasks[TaskName],0)),"")</f>
        <v/>
      </c>
      <c r="I875" s="17" t="n"/>
      <c r="J875" s="13">
        <f>IF(tblTime[[#This Row],[CategoryOverwrite]]="",tblTime[[#This Row],[SuggCategory]],tblTime[[#This Row],[CategoryOverwrite]])</f>
        <v/>
      </c>
      <c r="K875" s="17" t="n"/>
      <c r="L875" s="17" t="n"/>
      <c r="M875" s="13">
        <f>IF(COUNTA(tblTime[[#This Row],[TaskName]:[Entity]],tblTime[[#This Row],[FinalCategory]:[Hours]])=4,"FILLED","OPEN")</f>
        <v/>
      </c>
      <c r="N875" s="13">
        <f>IF(SUMIFS(tblTime[Hours],tblTime[Date],tblTime[[#This Row],[Date]]) &gt; 20, "⚠ Over 20 hours!", "")</f>
        <v/>
      </c>
    </row>
    <row r="876" hidden="1">
      <c r="B876" s="14">
        <f>7+B776</f>
        <v/>
      </c>
      <c r="C876" s="15">
        <f>C856</f>
        <v/>
      </c>
      <c r="D876" s="13">
        <f>$G$2</f>
        <v/>
      </c>
      <c r="E876" s="13">
        <f>IFERROR(_xlfn.XLOOKUP(D876,tblEmployees[EmployeeName],tblEmployees[HomeDepartment],""),"")</f>
        <v/>
      </c>
      <c r="F876" s="17" t="n"/>
      <c r="G876" s="17" t="n"/>
      <c r="H876" s="13">
        <f>IFERROR(INDEX(tblTasks[SuggestedCategory],MATCH(tblTime[[#This Row],[TaskName]],tblTasks[TaskName],0)),"")</f>
        <v/>
      </c>
      <c r="I876" s="17" t="n"/>
      <c r="J876" s="13">
        <f>IF(tblTime[[#This Row],[CategoryOverwrite]]="",tblTime[[#This Row],[SuggCategory]],tblTime[[#This Row],[CategoryOverwrite]])</f>
        <v/>
      </c>
      <c r="K876" s="17" t="n"/>
      <c r="L876" s="17" t="n"/>
      <c r="M876" s="13">
        <f>IF(COUNTA(tblTime[[#This Row],[TaskName]:[Entity]],tblTime[[#This Row],[FinalCategory]:[Hours]])=4,"FILLED","OPEN")</f>
        <v/>
      </c>
      <c r="N876" s="13">
        <f>IF(SUMIFS(tblTime[Hours],tblTime[Date],tblTime[[#This Row],[Date]]) &gt; 20, "⚠ Over 20 hours!", "")</f>
        <v/>
      </c>
    </row>
    <row r="877" hidden="1">
      <c r="B877" s="14">
        <f>7+B777</f>
        <v/>
      </c>
      <c r="C877" s="15">
        <f>C857</f>
        <v/>
      </c>
      <c r="D877" s="13">
        <f>$G$2</f>
        <v/>
      </c>
      <c r="E877" s="13">
        <f>IFERROR(_xlfn.XLOOKUP(D877,tblEmployees[EmployeeName],tblEmployees[HomeDepartment],""),"")</f>
        <v/>
      </c>
      <c r="F877" s="17" t="n"/>
      <c r="G877" s="17" t="n"/>
      <c r="H877" s="13">
        <f>IFERROR(INDEX(tblTasks[SuggestedCategory],MATCH(tblTime[[#This Row],[TaskName]],tblTasks[TaskName],0)),"")</f>
        <v/>
      </c>
      <c r="I877" s="17" t="n"/>
      <c r="J877" s="13">
        <f>IF(tblTime[[#This Row],[CategoryOverwrite]]="",tblTime[[#This Row],[SuggCategory]],tblTime[[#This Row],[CategoryOverwrite]])</f>
        <v/>
      </c>
      <c r="K877" s="17" t="n"/>
      <c r="L877" s="17" t="n"/>
      <c r="M877" s="13">
        <f>IF(COUNTA(tblTime[[#This Row],[TaskName]:[Entity]],tblTime[[#This Row],[FinalCategory]:[Hours]])=4,"FILLED","OPEN")</f>
        <v/>
      </c>
      <c r="N877" s="13">
        <f>IF(SUMIFS(tblTime[Hours],tblTime[Date],tblTime[[#This Row],[Date]]) &gt; 20, "⚠ Over 20 hours!", "")</f>
        <v/>
      </c>
    </row>
    <row r="878" hidden="1">
      <c r="B878" s="14">
        <f>7+B778</f>
        <v/>
      </c>
      <c r="C878" s="15">
        <f>C858</f>
        <v/>
      </c>
      <c r="D878" s="13">
        <f>$G$2</f>
        <v/>
      </c>
      <c r="E878" s="13">
        <f>IFERROR(_xlfn.XLOOKUP(D878,tblEmployees[EmployeeName],tblEmployees[HomeDepartment],""),"")</f>
        <v/>
      </c>
      <c r="F878" s="17" t="n"/>
      <c r="G878" s="17" t="n"/>
      <c r="H878" s="13">
        <f>IFERROR(INDEX(tblTasks[SuggestedCategory],MATCH(tblTime[[#This Row],[TaskName]],tblTasks[TaskName],0)),"")</f>
        <v/>
      </c>
      <c r="I878" s="17" t="n"/>
      <c r="J878" s="13">
        <f>IF(tblTime[[#This Row],[CategoryOverwrite]]="",tblTime[[#This Row],[SuggCategory]],tblTime[[#This Row],[CategoryOverwrite]])</f>
        <v/>
      </c>
      <c r="K878" s="17" t="n"/>
      <c r="L878" s="17" t="n"/>
      <c r="M878" s="13">
        <f>IF(COUNTA(tblTime[[#This Row],[TaskName]:[Entity]],tblTime[[#This Row],[FinalCategory]:[Hours]])=4,"FILLED","OPEN")</f>
        <v/>
      </c>
      <c r="N878" s="13">
        <f>IF(SUMIFS(tblTime[Hours],tblTime[Date],tblTime[[#This Row],[Date]]) &gt; 20, "⚠ Over 20 hours!", "")</f>
        <v/>
      </c>
    </row>
    <row r="879" hidden="1">
      <c r="B879" s="14">
        <f>7+B779</f>
        <v/>
      </c>
      <c r="C879" s="15">
        <f>C859</f>
        <v/>
      </c>
      <c r="D879" s="13">
        <f>$G$2</f>
        <v/>
      </c>
      <c r="E879" s="13">
        <f>IFERROR(_xlfn.XLOOKUP(D879,tblEmployees[EmployeeName],tblEmployees[HomeDepartment],""),"")</f>
        <v/>
      </c>
      <c r="F879" s="17" t="n"/>
      <c r="G879" s="17" t="n"/>
      <c r="H879" s="13">
        <f>IFERROR(INDEX(tblTasks[SuggestedCategory],MATCH(tblTime[[#This Row],[TaskName]],tblTasks[TaskName],0)),"")</f>
        <v/>
      </c>
      <c r="I879" s="17" t="n"/>
      <c r="J879" s="13">
        <f>IF(tblTime[[#This Row],[CategoryOverwrite]]="",tblTime[[#This Row],[SuggCategory]],tblTime[[#This Row],[CategoryOverwrite]])</f>
        <v/>
      </c>
      <c r="K879" s="17" t="n"/>
      <c r="L879" s="17" t="n"/>
      <c r="M879" s="13">
        <f>IF(COUNTA(tblTime[[#This Row],[TaskName]:[Entity]],tblTime[[#This Row],[FinalCategory]:[Hours]])=4,"FILLED","OPEN")</f>
        <v/>
      </c>
      <c r="N879" s="13">
        <f>IF(SUMIFS(tblTime[Hours],tblTime[Date],tblTime[[#This Row],[Date]]) &gt; 20, "⚠ Over 20 hours!", "")</f>
        <v/>
      </c>
    </row>
    <row r="880" hidden="1">
      <c r="B880" s="14">
        <f>7+B780</f>
        <v/>
      </c>
      <c r="C880" s="15">
        <f>C860</f>
        <v/>
      </c>
      <c r="D880" s="13">
        <f>$G$2</f>
        <v/>
      </c>
      <c r="E880" s="13">
        <f>IFERROR(_xlfn.XLOOKUP(D880,tblEmployees[EmployeeName],tblEmployees[HomeDepartment],""),"")</f>
        <v/>
      </c>
      <c r="F880" s="17" t="n"/>
      <c r="G880" s="17" t="n"/>
      <c r="H880" s="13">
        <f>IFERROR(INDEX(tblTasks[SuggestedCategory],MATCH(tblTime[[#This Row],[TaskName]],tblTasks[TaskName],0)),"")</f>
        <v/>
      </c>
      <c r="I880" s="17" t="n"/>
      <c r="J880" s="13">
        <f>IF(tblTime[[#This Row],[CategoryOverwrite]]="",tblTime[[#This Row],[SuggCategory]],tblTime[[#This Row],[CategoryOverwrite]])</f>
        <v/>
      </c>
      <c r="K880" s="17" t="n"/>
      <c r="L880" s="17" t="n"/>
      <c r="M880" s="13">
        <f>IF(COUNTA(tblTime[[#This Row],[TaskName]:[Entity]],tblTime[[#This Row],[FinalCategory]:[Hours]])=4,"FILLED","OPEN")</f>
        <v/>
      </c>
      <c r="N880" s="13">
        <f>IF(SUMIFS(tblTime[Hours],tblTime[Date],tblTime[[#This Row],[Date]]) &gt; 20, "⚠ Over 20 hours!", "")</f>
        <v/>
      </c>
    </row>
    <row r="881" hidden="1">
      <c r="B881" s="14">
        <f>7+B781</f>
        <v/>
      </c>
      <c r="C881" s="15">
        <f>C861</f>
        <v/>
      </c>
      <c r="D881" s="13">
        <f>$G$2</f>
        <v/>
      </c>
      <c r="E881" s="13">
        <f>IFERROR(_xlfn.XLOOKUP(D881,tblEmployees[EmployeeName],tblEmployees[HomeDepartment],""),"")</f>
        <v/>
      </c>
      <c r="F881" s="17" t="n"/>
      <c r="G881" s="17" t="n"/>
      <c r="H881" s="13">
        <f>IFERROR(INDEX(tblTasks[SuggestedCategory],MATCH(tblTime[[#This Row],[TaskName]],tblTasks[TaskName],0)),"")</f>
        <v/>
      </c>
      <c r="I881" s="17" t="n"/>
      <c r="J881" s="13">
        <f>IF(tblTime[[#This Row],[CategoryOverwrite]]="",tblTime[[#This Row],[SuggCategory]],tblTime[[#This Row],[CategoryOverwrite]])</f>
        <v/>
      </c>
      <c r="K881" s="17" t="n"/>
      <c r="L881" s="17" t="n"/>
      <c r="M881" s="13">
        <f>IF(COUNTA(tblTime[[#This Row],[TaskName]:[Entity]],tblTime[[#This Row],[FinalCategory]:[Hours]])=4,"FILLED","OPEN")</f>
        <v/>
      </c>
      <c r="N881" s="13">
        <f>IF(SUMIFS(tblTime[Hours],tblTime[Date],tblTime[[#This Row],[Date]]) &gt; 20, "⚠ Over 20 hours!", "")</f>
        <v/>
      </c>
    </row>
    <row r="882" hidden="1">
      <c r="B882" s="14">
        <f>7+B782</f>
        <v/>
      </c>
      <c r="C882" s="15">
        <f>C862</f>
        <v/>
      </c>
      <c r="D882" s="13">
        <f>$G$2</f>
        <v/>
      </c>
      <c r="E882" s="13">
        <f>IFERROR(_xlfn.XLOOKUP(D882,tblEmployees[EmployeeName],tblEmployees[HomeDepartment],""),"")</f>
        <v/>
      </c>
      <c r="F882" s="17" t="n"/>
      <c r="G882" s="17" t="n"/>
      <c r="H882" s="13">
        <f>IFERROR(INDEX(tblTasks[SuggestedCategory],MATCH(tblTime[[#This Row],[TaskName]],tblTasks[TaskName],0)),"")</f>
        <v/>
      </c>
      <c r="I882" s="17" t="n"/>
      <c r="J882" s="13">
        <f>IF(tblTime[[#This Row],[CategoryOverwrite]]="",tblTime[[#This Row],[SuggCategory]],tblTime[[#This Row],[CategoryOverwrite]])</f>
        <v/>
      </c>
      <c r="K882" s="17" t="n"/>
      <c r="L882" s="17" t="n"/>
      <c r="M882" s="13">
        <f>IF(COUNTA(tblTime[[#This Row],[TaskName]:[Entity]],tblTime[[#This Row],[FinalCategory]:[Hours]])=4,"FILLED","OPEN")</f>
        <v/>
      </c>
      <c r="N882" s="13">
        <f>IF(SUMIFS(tblTime[Hours],tblTime[Date],tblTime[[#This Row],[Date]]) &gt; 20, "⚠ Over 20 hours!", "")</f>
        <v/>
      </c>
    </row>
    <row r="883" hidden="1">
      <c r="B883" s="14">
        <f>7+B783</f>
        <v/>
      </c>
      <c r="C883" s="15">
        <f>C863</f>
        <v/>
      </c>
      <c r="D883" s="13">
        <f>$G$2</f>
        <v/>
      </c>
      <c r="E883" s="13">
        <f>IFERROR(_xlfn.XLOOKUP(D883,tblEmployees[EmployeeName],tblEmployees[HomeDepartment],""),"")</f>
        <v/>
      </c>
      <c r="F883" s="17" t="n"/>
      <c r="G883" s="17" t="n"/>
      <c r="H883" s="13">
        <f>IFERROR(INDEX(tblTasks[SuggestedCategory],MATCH(tblTime[[#This Row],[TaskName]],tblTasks[TaskName],0)),"")</f>
        <v/>
      </c>
      <c r="I883" s="17" t="n"/>
      <c r="J883" s="13">
        <f>IF(tblTime[[#This Row],[CategoryOverwrite]]="",tblTime[[#This Row],[SuggCategory]],tblTime[[#This Row],[CategoryOverwrite]])</f>
        <v/>
      </c>
      <c r="K883" s="17" t="n"/>
      <c r="L883" s="17" t="n"/>
      <c r="M883" s="13">
        <f>IF(COUNTA(tblTime[[#This Row],[TaskName]:[Entity]],tblTime[[#This Row],[FinalCategory]:[Hours]])=4,"FILLED","OPEN")</f>
        <v/>
      </c>
      <c r="N883" s="13">
        <f>IF(SUMIFS(tblTime[Hours],tblTime[Date],tblTime[[#This Row],[Date]]) &gt; 20, "⚠ Over 20 hours!", "")</f>
        <v/>
      </c>
    </row>
    <row r="884" hidden="1">
      <c r="B884" s="14">
        <f>7+B784</f>
        <v/>
      </c>
      <c r="C884" s="15">
        <f>C864</f>
        <v/>
      </c>
      <c r="D884" s="13">
        <f>$G$2</f>
        <v/>
      </c>
      <c r="E884" s="13">
        <f>IFERROR(_xlfn.XLOOKUP(D884,tblEmployees[EmployeeName],tblEmployees[HomeDepartment],""),"")</f>
        <v/>
      </c>
      <c r="F884" s="17" t="n"/>
      <c r="G884" s="17" t="n"/>
      <c r="H884" s="13">
        <f>IFERROR(INDEX(tblTasks[SuggestedCategory],MATCH(tblTime[[#This Row],[TaskName]],tblTasks[TaskName],0)),"")</f>
        <v/>
      </c>
      <c r="I884" s="17" t="n"/>
      <c r="J884" s="13">
        <f>IF(tblTime[[#This Row],[CategoryOverwrite]]="",tblTime[[#This Row],[SuggCategory]],tblTime[[#This Row],[CategoryOverwrite]])</f>
        <v/>
      </c>
      <c r="K884" s="17" t="n"/>
      <c r="L884" s="17" t="n"/>
      <c r="M884" s="13">
        <f>IF(COUNTA(tblTime[[#This Row],[TaskName]:[Entity]],tblTime[[#This Row],[FinalCategory]:[Hours]])=4,"FILLED","OPEN")</f>
        <v/>
      </c>
      <c r="N884" s="13">
        <f>IF(SUMIFS(tblTime[Hours],tblTime[Date],tblTime[[#This Row],[Date]]) &gt; 20, "⚠ Over 20 hours!", "")</f>
        <v/>
      </c>
    </row>
    <row r="885" hidden="1">
      <c r="B885" s="14">
        <f>7+B785</f>
        <v/>
      </c>
      <c r="C885" s="15">
        <f>C865</f>
        <v/>
      </c>
      <c r="D885" s="13">
        <f>$G$2</f>
        <v/>
      </c>
      <c r="E885" s="13">
        <f>IFERROR(_xlfn.XLOOKUP(D885,tblEmployees[EmployeeName],tblEmployees[HomeDepartment],""),"")</f>
        <v/>
      </c>
      <c r="F885" s="17" t="n"/>
      <c r="G885" s="17" t="n"/>
      <c r="H885" s="13">
        <f>IFERROR(INDEX(tblTasks[SuggestedCategory],MATCH(tblTime[[#This Row],[TaskName]],tblTasks[TaskName],0)),"")</f>
        <v/>
      </c>
      <c r="I885" s="17" t="n"/>
      <c r="J885" s="13">
        <f>IF(tblTime[[#This Row],[CategoryOverwrite]]="",tblTime[[#This Row],[SuggCategory]],tblTime[[#This Row],[CategoryOverwrite]])</f>
        <v/>
      </c>
      <c r="K885" s="17" t="n"/>
      <c r="L885" s="17" t="n"/>
      <c r="M885" s="13">
        <f>IF(COUNTA(tblTime[[#This Row],[TaskName]:[Entity]],tblTime[[#This Row],[FinalCategory]:[Hours]])=4,"FILLED","OPEN")</f>
        <v/>
      </c>
      <c r="N885" s="13">
        <f>IF(SUMIFS(tblTime[Hours],tblTime[Date],tblTime[[#This Row],[Date]]) &gt; 20, "⚠ Over 20 hours!", "")</f>
        <v/>
      </c>
    </row>
    <row r="886" hidden="1">
      <c r="B886" s="14">
        <f>7+B786</f>
        <v/>
      </c>
      <c r="C886" s="15">
        <f>C866</f>
        <v/>
      </c>
      <c r="D886" s="13">
        <f>$G$2</f>
        <v/>
      </c>
      <c r="E886" s="13">
        <f>IFERROR(_xlfn.XLOOKUP(D886,tblEmployees[EmployeeName],tblEmployees[HomeDepartment],""),"")</f>
        <v/>
      </c>
      <c r="F886" s="17" t="n"/>
      <c r="G886" s="17" t="n"/>
      <c r="H886" s="13">
        <f>IFERROR(INDEX(tblTasks[SuggestedCategory],MATCH(tblTime[[#This Row],[TaskName]],tblTasks[TaskName],0)),"")</f>
        <v/>
      </c>
      <c r="I886" s="17" t="n"/>
      <c r="J886" s="13">
        <f>IF(tblTime[[#This Row],[CategoryOverwrite]]="",tblTime[[#This Row],[SuggCategory]],tblTime[[#This Row],[CategoryOverwrite]])</f>
        <v/>
      </c>
      <c r="K886" s="17" t="n"/>
      <c r="L886" s="17" t="n"/>
      <c r="M886" s="13">
        <f>IF(COUNTA(tblTime[[#This Row],[TaskName]:[Entity]],tblTime[[#This Row],[FinalCategory]:[Hours]])=4,"FILLED","OPEN")</f>
        <v/>
      </c>
      <c r="N886" s="13">
        <f>IF(SUMIFS(tblTime[Hours],tblTime[Date],tblTime[[#This Row],[Date]]) &gt; 20, "⚠ Over 20 hours!", "")</f>
        <v/>
      </c>
    </row>
    <row r="887" hidden="1">
      <c r="B887" s="14">
        <f>7+B787</f>
        <v/>
      </c>
      <c r="C887" s="15">
        <f>C867</f>
        <v/>
      </c>
      <c r="D887" s="13">
        <f>$G$2</f>
        <v/>
      </c>
      <c r="E887" s="13">
        <f>IFERROR(_xlfn.XLOOKUP(D887,tblEmployees[EmployeeName],tblEmployees[HomeDepartment],""),"")</f>
        <v/>
      </c>
      <c r="F887" s="17" t="n"/>
      <c r="G887" s="17" t="n"/>
      <c r="H887" s="13">
        <f>IFERROR(INDEX(tblTasks[SuggestedCategory],MATCH(tblTime[[#This Row],[TaskName]],tblTasks[TaskName],0)),"")</f>
        <v/>
      </c>
      <c r="I887" s="17" t="n"/>
      <c r="J887" s="13">
        <f>IF(tblTime[[#This Row],[CategoryOverwrite]]="",tblTime[[#This Row],[SuggCategory]],tblTime[[#This Row],[CategoryOverwrite]])</f>
        <v/>
      </c>
      <c r="K887" s="17" t="n"/>
      <c r="L887" s="17" t="n"/>
      <c r="M887" s="13">
        <f>IF(COUNTA(tblTime[[#This Row],[TaskName]:[Entity]],tblTime[[#This Row],[FinalCategory]:[Hours]])=4,"FILLED","OPEN")</f>
        <v/>
      </c>
      <c r="N887" s="13">
        <f>IF(SUMIFS(tblTime[Hours],tblTime[Date],tblTime[[#This Row],[Date]]) &gt; 20, "⚠ Over 20 hours!", "")</f>
        <v/>
      </c>
    </row>
    <row r="888" hidden="1">
      <c r="B888" s="14">
        <f>7+B788</f>
        <v/>
      </c>
      <c r="C888" s="15">
        <f>C868</f>
        <v/>
      </c>
      <c r="D888" s="13">
        <f>$G$2</f>
        <v/>
      </c>
      <c r="E888" s="13">
        <f>IFERROR(_xlfn.XLOOKUP(D888,tblEmployees[EmployeeName],tblEmployees[HomeDepartment],""),"")</f>
        <v/>
      </c>
      <c r="F888" s="17" t="n"/>
      <c r="G888" s="17" t="n"/>
      <c r="H888" s="13">
        <f>IFERROR(INDEX(tblTasks[SuggestedCategory],MATCH(tblTime[[#This Row],[TaskName]],tblTasks[TaskName],0)),"")</f>
        <v/>
      </c>
      <c r="I888" s="17" t="n"/>
      <c r="J888" s="13">
        <f>IF(tblTime[[#This Row],[CategoryOverwrite]]="",tblTime[[#This Row],[SuggCategory]],tblTime[[#This Row],[CategoryOverwrite]])</f>
        <v/>
      </c>
      <c r="K888" s="17" t="n"/>
      <c r="L888" s="17" t="n"/>
      <c r="M888" s="13">
        <f>IF(COUNTA(tblTime[[#This Row],[TaskName]:[Entity]],tblTime[[#This Row],[FinalCategory]:[Hours]])=4,"FILLED","OPEN")</f>
        <v/>
      </c>
      <c r="N888" s="13">
        <f>IF(SUMIFS(tblTime[Hours],tblTime[Date],tblTime[[#This Row],[Date]]) &gt; 20, "⚠ Over 20 hours!", "")</f>
        <v/>
      </c>
    </row>
    <row r="889" hidden="1">
      <c r="B889" s="14">
        <f>7+B789</f>
        <v/>
      </c>
      <c r="C889" s="15">
        <f>C869</f>
        <v/>
      </c>
      <c r="D889" s="13">
        <f>$G$2</f>
        <v/>
      </c>
      <c r="E889" s="13">
        <f>IFERROR(_xlfn.XLOOKUP(D889,tblEmployees[EmployeeName],tblEmployees[HomeDepartment],""),"")</f>
        <v/>
      </c>
      <c r="F889" s="17" t="n"/>
      <c r="G889" s="17" t="n"/>
      <c r="H889" s="13">
        <f>IFERROR(INDEX(tblTasks[SuggestedCategory],MATCH(tblTime[[#This Row],[TaskName]],tblTasks[TaskName],0)),"")</f>
        <v/>
      </c>
      <c r="I889" s="17" t="n"/>
      <c r="J889" s="13">
        <f>IF(tblTime[[#This Row],[CategoryOverwrite]]="",tblTime[[#This Row],[SuggCategory]],tblTime[[#This Row],[CategoryOverwrite]])</f>
        <v/>
      </c>
      <c r="K889" s="17" t="n"/>
      <c r="L889" s="17" t="n"/>
      <c r="M889" s="13">
        <f>IF(COUNTA(tblTime[[#This Row],[TaskName]:[Entity]],tblTime[[#This Row],[FinalCategory]:[Hours]])=4,"FILLED","OPEN")</f>
        <v/>
      </c>
      <c r="N889" s="13">
        <f>IF(SUMIFS(tblTime[Hours],tblTime[Date],tblTime[[#This Row],[Date]]) &gt; 20, "⚠ Over 20 hours!", "")</f>
        <v/>
      </c>
    </row>
    <row r="890" hidden="1">
      <c r="B890" s="14">
        <f>7+B790</f>
        <v/>
      </c>
      <c r="C890" s="15">
        <f>C870</f>
        <v/>
      </c>
      <c r="D890" s="13">
        <f>$G$2</f>
        <v/>
      </c>
      <c r="E890" s="13">
        <f>IFERROR(_xlfn.XLOOKUP(D890,tblEmployees[EmployeeName],tblEmployees[HomeDepartment],""),"")</f>
        <v/>
      </c>
      <c r="F890" s="17" t="n"/>
      <c r="G890" s="17" t="n"/>
      <c r="H890" s="13">
        <f>IFERROR(INDEX(tblTasks[SuggestedCategory],MATCH(tblTime[[#This Row],[TaskName]],tblTasks[TaskName],0)),"")</f>
        <v/>
      </c>
      <c r="I890" s="17" t="n"/>
      <c r="J890" s="13">
        <f>IF(tblTime[[#This Row],[CategoryOverwrite]]="",tblTime[[#This Row],[SuggCategory]],tblTime[[#This Row],[CategoryOverwrite]])</f>
        <v/>
      </c>
      <c r="K890" s="17" t="n"/>
      <c r="L890" s="17" t="n"/>
      <c r="M890" s="13">
        <f>IF(COUNTA(tblTime[[#This Row],[TaskName]:[Entity]],tblTime[[#This Row],[FinalCategory]:[Hours]])=4,"FILLED","OPEN")</f>
        <v/>
      </c>
      <c r="N890" s="13">
        <f>IF(SUMIFS(tblTime[Hours],tblTime[Date],tblTime[[#This Row],[Date]]) &gt; 20, "⚠ Over 20 hours!", "")</f>
        <v/>
      </c>
    </row>
    <row r="891" hidden="1">
      <c r="B891" s="14">
        <f>7+B791</f>
        <v/>
      </c>
      <c r="C891" s="15">
        <f>C871</f>
        <v/>
      </c>
      <c r="D891" s="13">
        <f>$G$2</f>
        <v/>
      </c>
      <c r="E891" s="13">
        <f>IFERROR(_xlfn.XLOOKUP(D891,tblEmployees[EmployeeName],tblEmployees[HomeDepartment],""),"")</f>
        <v/>
      </c>
      <c r="F891" s="17" t="n"/>
      <c r="G891" s="17" t="n"/>
      <c r="H891" s="13">
        <f>IFERROR(INDEX(tblTasks[SuggestedCategory],MATCH(tblTime[[#This Row],[TaskName]],tblTasks[TaskName],0)),"")</f>
        <v/>
      </c>
      <c r="I891" s="17" t="n"/>
      <c r="J891" s="13">
        <f>IF(tblTime[[#This Row],[CategoryOverwrite]]="",tblTime[[#This Row],[SuggCategory]],tblTime[[#This Row],[CategoryOverwrite]])</f>
        <v/>
      </c>
      <c r="K891" s="17" t="n"/>
      <c r="L891" s="17" t="n"/>
      <c r="M891" s="13">
        <f>IF(COUNTA(tblTime[[#This Row],[TaskName]:[Entity]],tblTime[[#This Row],[FinalCategory]:[Hours]])=4,"FILLED","OPEN")</f>
        <v/>
      </c>
      <c r="N891" s="13">
        <f>IF(SUMIFS(tblTime[Hours],tblTime[Date],tblTime[[#This Row],[Date]]) &gt; 20, "⚠ Over 20 hours!", "")</f>
        <v/>
      </c>
    </row>
    <row r="892" hidden="1">
      <c r="B892" s="14">
        <f>7+B792</f>
        <v/>
      </c>
      <c r="C892" s="15">
        <f>C872</f>
        <v/>
      </c>
      <c r="D892" s="13">
        <f>$G$2</f>
        <v/>
      </c>
      <c r="E892" s="13">
        <f>IFERROR(_xlfn.XLOOKUP(D892,tblEmployees[EmployeeName],tblEmployees[HomeDepartment],""),"")</f>
        <v/>
      </c>
      <c r="F892" s="17" t="n"/>
      <c r="G892" s="17" t="n"/>
      <c r="H892" s="13">
        <f>IFERROR(INDEX(tblTasks[SuggestedCategory],MATCH(tblTime[[#This Row],[TaskName]],tblTasks[TaskName],0)),"")</f>
        <v/>
      </c>
      <c r="I892" s="17" t="n"/>
      <c r="J892" s="13">
        <f>IF(tblTime[[#This Row],[CategoryOverwrite]]="",tblTime[[#This Row],[SuggCategory]],tblTime[[#This Row],[CategoryOverwrite]])</f>
        <v/>
      </c>
      <c r="K892" s="17" t="n"/>
      <c r="L892" s="17" t="n"/>
      <c r="M892" s="13">
        <f>IF(COUNTA(tblTime[[#This Row],[TaskName]:[Entity]],tblTime[[#This Row],[FinalCategory]:[Hours]])=4,"FILLED","OPEN")</f>
        <v/>
      </c>
      <c r="N892" s="13">
        <f>IF(SUMIFS(tblTime[Hours],tblTime[Date],tblTime[[#This Row],[Date]]) &gt; 20, "⚠ Over 20 hours!", "")</f>
        <v/>
      </c>
    </row>
    <row r="893" hidden="1">
      <c r="B893" s="14">
        <f>7+B793</f>
        <v/>
      </c>
      <c r="C893" s="15">
        <f>C873</f>
        <v/>
      </c>
      <c r="D893" s="13">
        <f>$G$2</f>
        <v/>
      </c>
      <c r="E893" s="13">
        <f>IFERROR(_xlfn.XLOOKUP(D893,tblEmployees[EmployeeName],tblEmployees[HomeDepartment],""),"")</f>
        <v/>
      </c>
      <c r="F893" s="17" t="n"/>
      <c r="G893" s="17" t="n"/>
      <c r="H893" s="13">
        <f>IFERROR(INDEX(tblTasks[SuggestedCategory],MATCH(tblTime[[#This Row],[TaskName]],tblTasks[TaskName],0)),"")</f>
        <v/>
      </c>
      <c r="I893" s="17" t="n"/>
      <c r="J893" s="13">
        <f>IF(tblTime[[#This Row],[CategoryOverwrite]]="",tblTime[[#This Row],[SuggCategory]],tblTime[[#This Row],[CategoryOverwrite]])</f>
        <v/>
      </c>
      <c r="K893" s="17" t="n"/>
      <c r="L893" s="17" t="n"/>
      <c r="M893" s="13">
        <f>IF(COUNTA(tblTime[[#This Row],[TaskName]:[Entity]],tblTime[[#This Row],[FinalCategory]:[Hours]])=4,"FILLED","OPEN")</f>
        <v/>
      </c>
      <c r="N893" s="13">
        <f>IF(SUMIFS(tblTime[Hours],tblTime[Date],tblTime[[#This Row],[Date]]) &gt; 20, "⚠ Over 20 hours!", "")</f>
        <v/>
      </c>
    </row>
    <row r="894" hidden="1">
      <c r="B894" s="14">
        <f>7+B794</f>
        <v/>
      </c>
      <c r="C894" s="15">
        <f>C874</f>
        <v/>
      </c>
      <c r="D894" s="13">
        <f>$G$2</f>
        <v/>
      </c>
      <c r="E894" s="13">
        <f>IFERROR(_xlfn.XLOOKUP(D894,tblEmployees[EmployeeName],tblEmployees[HomeDepartment],""),"")</f>
        <v/>
      </c>
      <c r="F894" s="17" t="n"/>
      <c r="G894" s="17" t="n"/>
      <c r="H894" s="13">
        <f>IFERROR(INDEX(tblTasks[SuggestedCategory],MATCH(tblTime[[#This Row],[TaskName]],tblTasks[TaskName],0)),"")</f>
        <v/>
      </c>
      <c r="I894" s="17" t="n"/>
      <c r="J894" s="13">
        <f>IF(tblTime[[#This Row],[CategoryOverwrite]]="",tblTime[[#This Row],[SuggCategory]],tblTime[[#This Row],[CategoryOverwrite]])</f>
        <v/>
      </c>
      <c r="K894" s="17" t="n"/>
      <c r="L894" s="17" t="n"/>
      <c r="M894" s="13">
        <f>IF(COUNTA(tblTime[[#This Row],[TaskName]:[Entity]],tblTime[[#This Row],[FinalCategory]:[Hours]])=4,"FILLED","OPEN")</f>
        <v/>
      </c>
      <c r="N894" s="13">
        <f>IF(SUMIFS(tblTime[Hours],tblTime[Date],tblTime[[#This Row],[Date]]) &gt; 20, "⚠ Over 20 hours!", "")</f>
        <v/>
      </c>
    </row>
    <row r="895" hidden="1">
      <c r="B895" s="14">
        <f>7+B795</f>
        <v/>
      </c>
      <c r="C895" s="15">
        <f>C875</f>
        <v/>
      </c>
      <c r="D895" s="13">
        <f>$G$2</f>
        <v/>
      </c>
      <c r="E895" s="13">
        <f>IFERROR(_xlfn.XLOOKUP(D895,tblEmployees[EmployeeName],tblEmployees[HomeDepartment],""),"")</f>
        <v/>
      </c>
      <c r="F895" s="17" t="n"/>
      <c r="G895" s="17" t="n"/>
      <c r="H895" s="13">
        <f>IFERROR(INDEX(tblTasks[SuggestedCategory],MATCH(tblTime[[#This Row],[TaskName]],tblTasks[TaskName],0)),"")</f>
        <v/>
      </c>
      <c r="I895" s="17" t="n"/>
      <c r="J895" s="13">
        <f>IF(tblTime[[#This Row],[CategoryOverwrite]]="",tblTime[[#This Row],[SuggCategory]],tblTime[[#This Row],[CategoryOverwrite]])</f>
        <v/>
      </c>
      <c r="K895" s="17" t="n"/>
      <c r="L895" s="17" t="n"/>
      <c r="M895" s="13">
        <f>IF(COUNTA(tblTime[[#This Row],[TaskName]:[Entity]],tblTime[[#This Row],[FinalCategory]:[Hours]])=4,"FILLED","OPEN")</f>
        <v/>
      </c>
      <c r="N895" s="13">
        <f>IF(SUMIFS(tblTime[Hours],tblTime[Date],tblTime[[#This Row],[Date]]) &gt; 20, "⚠ Over 20 hours!", "")</f>
        <v/>
      </c>
    </row>
    <row r="896" hidden="1">
      <c r="B896" s="14">
        <f>7+B796</f>
        <v/>
      </c>
      <c r="C896" s="15">
        <f>C876</f>
        <v/>
      </c>
      <c r="D896" s="13">
        <f>$G$2</f>
        <v/>
      </c>
      <c r="E896" s="13">
        <f>IFERROR(_xlfn.XLOOKUP(D896,tblEmployees[EmployeeName],tblEmployees[HomeDepartment],""),"")</f>
        <v/>
      </c>
      <c r="F896" s="17" t="n"/>
      <c r="G896" s="17" t="n"/>
      <c r="H896" s="13">
        <f>IFERROR(INDEX(tblTasks[SuggestedCategory],MATCH(tblTime[[#This Row],[TaskName]],tblTasks[TaskName],0)),"")</f>
        <v/>
      </c>
      <c r="I896" s="17" t="n"/>
      <c r="J896" s="13">
        <f>IF(tblTime[[#This Row],[CategoryOverwrite]]="",tblTime[[#This Row],[SuggCategory]],tblTime[[#This Row],[CategoryOverwrite]])</f>
        <v/>
      </c>
      <c r="K896" s="17" t="n"/>
      <c r="L896" s="17" t="n"/>
      <c r="M896" s="13">
        <f>IF(COUNTA(tblTime[[#This Row],[TaskName]:[Entity]],tblTime[[#This Row],[FinalCategory]:[Hours]])=4,"FILLED","OPEN")</f>
        <v/>
      </c>
      <c r="N896" s="13">
        <f>IF(SUMIFS(tblTime[Hours],tblTime[Date],tblTime[[#This Row],[Date]]) &gt; 20, "⚠ Over 20 hours!", "")</f>
        <v/>
      </c>
    </row>
    <row r="897" hidden="1">
      <c r="B897" s="14">
        <f>7+B797</f>
        <v/>
      </c>
      <c r="C897" s="15">
        <f>C877</f>
        <v/>
      </c>
      <c r="D897" s="13">
        <f>$G$2</f>
        <v/>
      </c>
      <c r="E897" s="13">
        <f>IFERROR(_xlfn.XLOOKUP(D897,tblEmployees[EmployeeName],tblEmployees[HomeDepartment],""),"")</f>
        <v/>
      </c>
      <c r="F897" s="17" t="n"/>
      <c r="G897" s="17" t="n"/>
      <c r="H897" s="13">
        <f>IFERROR(INDEX(tblTasks[SuggestedCategory],MATCH(tblTime[[#This Row],[TaskName]],tblTasks[TaskName],0)),"")</f>
        <v/>
      </c>
      <c r="I897" s="17" t="n"/>
      <c r="J897" s="13">
        <f>IF(tblTime[[#This Row],[CategoryOverwrite]]="",tblTime[[#This Row],[SuggCategory]],tblTime[[#This Row],[CategoryOverwrite]])</f>
        <v/>
      </c>
      <c r="K897" s="17" t="n"/>
      <c r="L897" s="17" t="n"/>
      <c r="M897" s="13">
        <f>IF(COUNTA(tblTime[[#This Row],[TaskName]:[Entity]],tblTime[[#This Row],[FinalCategory]:[Hours]])=4,"FILLED","OPEN")</f>
        <v/>
      </c>
      <c r="N897" s="13">
        <f>IF(SUMIFS(tblTime[Hours],tblTime[Date],tblTime[[#This Row],[Date]]) &gt; 20, "⚠ Over 20 hours!", "")</f>
        <v/>
      </c>
    </row>
    <row r="898" hidden="1">
      <c r="B898" s="14">
        <f>7+B798</f>
        <v/>
      </c>
      <c r="C898" s="15">
        <f>C878</f>
        <v/>
      </c>
      <c r="D898" s="13">
        <f>$G$2</f>
        <v/>
      </c>
      <c r="E898" s="13">
        <f>IFERROR(_xlfn.XLOOKUP(D898,tblEmployees[EmployeeName],tblEmployees[HomeDepartment],""),"")</f>
        <v/>
      </c>
      <c r="F898" s="17" t="n"/>
      <c r="G898" s="17" t="n"/>
      <c r="H898" s="13">
        <f>IFERROR(INDEX(tblTasks[SuggestedCategory],MATCH(tblTime[[#This Row],[TaskName]],tblTasks[TaskName],0)),"")</f>
        <v/>
      </c>
      <c r="I898" s="17" t="n"/>
      <c r="J898" s="13">
        <f>IF(tblTime[[#This Row],[CategoryOverwrite]]="",tblTime[[#This Row],[SuggCategory]],tblTime[[#This Row],[CategoryOverwrite]])</f>
        <v/>
      </c>
      <c r="K898" s="17" t="n"/>
      <c r="L898" s="17" t="n"/>
      <c r="M898" s="13">
        <f>IF(COUNTA(tblTime[[#This Row],[TaskName]:[Entity]],tblTime[[#This Row],[FinalCategory]:[Hours]])=4,"FILLED","OPEN")</f>
        <v/>
      </c>
      <c r="N898" s="13">
        <f>IF(SUMIFS(tblTime[Hours],tblTime[Date],tblTime[[#This Row],[Date]]) &gt; 20, "⚠ Over 20 hours!", "")</f>
        <v/>
      </c>
    </row>
    <row r="899" hidden="1">
      <c r="B899" s="14">
        <f>7+B799</f>
        <v/>
      </c>
      <c r="C899" s="15">
        <f>C879</f>
        <v/>
      </c>
      <c r="D899" s="13">
        <f>$G$2</f>
        <v/>
      </c>
      <c r="E899" s="13">
        <f>IFERROR(_xlfn.XLOOKUP(D899,tblEmployees[EmployeeName],tblEmployees[HomeDepartment],""),"")</f>
        <v/>
      </c>
      <c r="F899" s="17" t="n"/>
      <c r="G899" s="17" t="n"/>
      <c r="H899" s="13">
        <f>IFERROR(INDEX(tblTasks[SuggestedCategory],MATCH(tblTime[[#This Row],[TaskName]],tblTasks[TaskName],0)),"")</f>
        <v/>
      </c>
      <c r="I899" s="17" t="n"/>
      <c r="J899" s="13">
        <f>IF(tblTime[[#This Row],[CategoryOverwrite]]="",tblTime[[#This Row],[SuggCategory]],tblTime[[#This Row],[CategoryOverwrite]])</f>
        <v/>
      </c>
      <c r="K899" s="17" t="n"/>
      <c r="L899" s="17" t="n"/>
      <c r="M899" s="13">
        <f>IF(COUNTA(tblTime[[#This Row],[TaskName]:[Entity]],tblTime[[#This Row],[FinalCategory]:[Hours]])=4,"FILLED","OPEN")</f>
        <v/>
      </c>
      <c r="N899" s="13">
        <f>IF(SUMIFS(tblTime[Hours],tblTime[Date],tblTime[[#This Row],[Date]]) &gt; 20, "⚠ Over 20 hours!", "")</f>
        <v/>
      </c>
    </row>
    <row r="900" hidden="1">
      <c r="B900" s="14">
        <f>7+B800</f>
        <v/>
      </c>
      <c r="C900" s="15">
        <f>C880</f>
        <v/>
      </c>
      <c r="D900" s="13">
        <f>$G$2</f>
        <v/>
      </c>
      <c r="E900" s="13">
        <f>IFERROR(_xlfn.XLOOKUP(D900,tblEmployees[EmployeeName],tblEmployees[HomeDepartment],""),"")</f>
        <v/>
      </c>
      <c r="F900" s="17" t="n"/>
      <c r="G900" s="17" t="n"/>
      <c r="H900" s="13">
        <f>IFERROR(INDEX(tblTasks[SuggestedCategory],MATCH(tblTime[[#This Row],[TaskName]],tblTasks[TaskName],0)),"")</f>
        <v/>
      </c>
      <c r="I900" s="17" t="n"/>
      <c r="J900" s="13">
        <f>IF(tblTime[[#This Row],[CategoryOverwrite]]="",tblTime[[#This Row],[SuggCategory]],tblTime[[#This Row],[CategoryOverwrite]])</f>
        <v/>
      </c>
      <c r="K900" s="17" t="n"/>
      <c r="L900" s="17" t="n"/>
      <c r="M900" s="13">
        <f>IF(COUNTA(tblTime[[#This Row],[TaskName]:[Entity]],tblTime[[#This Row],[FinalCategory]:[Hours]])=4,"FILLED","OPEN")</f>
        <v/>
      </c>
      <c r="N900" s="13">
        <f>IF(SUMIFS(tblTime[Hours],tblTime[Date],tblTime[[#This Row],[Date]]) &gt; 20, "⚠ Over 20 hours!", "")</f>
        <v/>
      </c>
    </row>
    <row r="901" hidden="1">
      <c r="B901" s="14">
        <f>7+B801</f>
        <v/>
      </c>
      <c r="C901" s="15">
        <f>C881</f>
        <v/>
      </c>
      <c r="D901" s="13">
        <f>$G$2</f>
        <v/>
      </c>
      <c r="E901" s="13">
        <f>IFERROR(_xlfn.XLOOKUP(D901,tblEmployees[EmployeeName],tblEmployees[HomeDepartment],""),"")</f>
        <v/>
      </c>
      <c r="F901" s="17" t="n"/>
      <c r="G901" s="17" t="n"/>
      <c r="H901" s="13">
        <f>IFERROR(INDEX(tblTasks[SuggestedCategory],MATCH(tblTime[[#This Row],[TaskName]],tblTasks[TaskName],0)),"")</f>
        <v/>
      </c>
      <c r="I901" s="17" t="n"/>
      <c r="J901" s="13">
        <f>IF(tblTime[[#This Row],[CategoryOverwrite]]="",tblTime[[#This Row],[SuggCategory]],tblTime[[#This Row],[CategoryOverwrite]])</f>
        <v/>
      </c>
      <c r="K901" s="17" t="n"/>
      <c r="L901" s="17" t="n"/>
      <c r="M901" s="13">
        <f>IF(COUNTA(tblTime[[#This Row],[TaskName]:[Entity]],tblTime[[#This Row],[FinalCategory]:[Hours]])=4,"FILLED","OPEN")</f>
        <v/>
      </c>
      <c r="N901" s="13">
        <f>IF(SUMIFS(tblTime[Hours],tblTime[Date],tblTime[[#This Row],[Date]]) &gt; 20, "⚠ Over 20 hours!", "")</f>
        <v/>
      </c>
    </row>
    <row r="902" hidden="1">
      <c r="B902" s="14">
        <f>7+B802</f>
        <v/>
      </c>
      <c r="C902" s="15">
        <f>C882</f>
        <v/>
      </c>
      <c r="D902" s="13">
        <f>$G$2</f>
        <v/>
      </c>
      <c r="E902" s="13">
        <f>IFERROR(_xlfn.XLOOKUP(D902,tblEmployees[EmployeeName],tblEmployees[HomeDepartment],""),"")</f>
        <v/>
      </c>
      <c r="F902" s="17" t="n"/>
      <c r="G902" s="17" t="n"/>
      <c r="H902" s="13">
        <f>IFERROR(INDEX(tblTasks[SuggestedCategory],MATCH(tblTime[[#This Row],[TaskName]],tblTasks[TaskName],0)),"")</f>
        <v/>
      </c>
      <c r="I902" s="17" t="n"/>
      <c r="J902" s="13">
        <f>IF(tblTime[[#This Row],[CategoryOverwrite]]="",tblTime[[#This Row],[SuggCategory]],tblTime[[#This Row],[CategoryOverwrite]])</f>
        <v/>
      </c>
      <c r="K902" s="17" t="n"/>
      <c r="L902" s="17" t="n"/>
      <c r="M902" s="13">
        <f>IF(COUNTA(tblTime[[#This Row],[TaskName]:[Entity]],tblTime[[#This Row],[FinalCategory]:[Hours]])=4,"FILLED","OPEN")</f>
        <v/>
      </c>
      <c r="N902" s="13">
        <f>IF(SUMIFS(tblTime[Hours],tblTime[Date],tblTime[[#This Row],[Date]]) &gt; 20, "⚠ Over 20 hours!", "")</f>
        <v/>
      </c>
    </row>
    <row r="903" hidden="1">
      <c r="B903" s="14">
        <f>7+B803</f>
        <v/>
      </c>
      <c r="C903" s="15">
        <f>C883</f>
        <v/>
      </c>
      <c r="D903" s="13">
        <f>$G$2</f>
        <v/>
      </c>
      <c r="E903" s="13">
        <f>IFERROR(_xlfn.XLOOKUP(D903,tblEmployees[EmployeeName],tblEmployees[HomeDepartment],""),"")</f>
        <v/>
      </c>
      <c r="F903" s="17" t="n"/>
      <c r="G903" s="17" t="n"/>
      <c r="H903" s="13">
        <f>IFERROR(INDEX(tblTasks[SuggestedCategory],MATCH(tblTime[[#This Row],[TaskName]],tblTasks[TaskName],0)),"")</f>
        <v/>
      </c>
      <c r="I903" s="17" t="n"/>
      <c r="J903" s="13">
        <f>IF(tblTime[[#This Row],[CategoryOverwrite]]="",tblTime[[#This Row],[SuggCategory]],tblTime[[#This Row],[CategoryOverwrite]])</f>
        <v/>
      </c>
      <c r="K903" s="17" t="n"/>
      <c r="L903" s="17" t="n"/>
      <c r="M903" s="13">
        <f>IF(COUNTA(tblTime[[#This Row],[TaskName]:[Entity]],tblTime[[#This Row],[FinalCategory]:[Hours]])=4,"FILLED","OPEN")</f>
        <v/>
      </c>
      <c r="N903" s="13">
        <f>IF(SUMIFS(tblTime[Hours],tblTime[Date],tblTime[[#This Row],[Date]]) &gt; 20, "⚠ Over 20 hours!", "")</f>
        <v/>
      </c>
    </row>
    <row r="904" hidden="1">
      <c r="B904" s="14">
        <f>7+B804</f>
        <v/>
      </c>
      <c r="C904" s="15">
        <f>C884</f>
        <v/>
      </c>
      <c r="D904" s="13">
        <f>$G$2</f>
        <v/>
      </c>
      <c r="E904" s="13">
        <f>IFERROR(_xlfn.XLOOKUP(D904,tblEmployees[EmployeeName],tblEmployees[HomeDepartment],""),"")</f>
        <v/>
      </c>
      <c r="F904" s="17" t="n"/>
      <c r="G904" s="17" t="n"/>
      <c r="H904" s="13">
        <f>IFERROR(INDEX(tblTasks[SuggestedCategory],MATCH(tblTime[[#This Row],[TaskName]],tblTasks[TaskName],0)),"")</f>
        <v/>
      </c>
      <c r="I904" s="17" t="n"/>
      <c r="J904" s="13">
        <f>IF(tblTime[[#This Row],[CategoryOverwrite]]="",tblTime[[#This Row],[SuggCategory]],tblTime[[#This Row],[CategoryOverwrite]])</f>
        <v/>
      </c>
      <c r="K904" s="17" t="n"/>
      <c r="L904" s="17" t="n"/>
      <c r="M904" s="13">
        <f>IF(COUNTA(tblTime[[#This Row],[TaskName]:[Entity]],tblTime[[#This Row],[FinalCategory]:[Hours]])=4,"FILLED","OPEN")</f>
        <v/>
      </c>
      <c r="N904" s="13">
        <f>IF(SUMIFS(tblTime[Hours],tblTime[Date],tblTime[[#This Row],[Date]]) &gt; 20, "⚠ Over 20 hours!", "")</f>
        <v/>
      </c>
    </row>
    <row r="905" hidden="1">
      <c r="B905" s="14">
        <f>7+B805</f>
        <v/>
      </c>
      <c r="C905" s="15">
        <f>C885</f>
        <v/>
      </c>
      <c r="D905" s="13">
        <f>$G$2</f>
        <v/>
      </c>
      <c r="E905" s="13">
        <f>IFERROR(_xlfn.XLOOKUP(D905,tblEmployees[EmployeeName],tblEmployees[HomeDepartment],""),"")</f>
        <v/>
      </c>
      <c r="F905" s="17" t="n"/>
      <c r="G905" s="17" t="n"/>
      <c r="H905" s="13">
        <f>IFERROR(INDEX(tblTasks[SuggestedCategory],MATCH(tblTime[[#This Row],[TaskName]],tblTasks[TaskName],0)),"")</f>
        <v/>
      </c>
      <c r="I905" s="17" t="n"/>
      <c r="J905" s="13">
        <f>IF(tblTime[[#This Row],[CategoryOverwrite]]="",tblTime[[#This Row],[SuggCategory]],tblTime[[#This Row],[CategoryOverwrite]])</f>
        <v/>
      </c>
      <c r="K905" s="17" t="n"/>
      <c r="L905" s="17" t="n"/>
      <c r="M905" s="13">
        <f>IF(COUNTA(tblTime[[#This Row],[TaskName]:[Entity]],tblTime[[#This Row],[FinalCategory]:[Hours]])=4,"FILLED","OPEN")</f>
        <v/>
      </c>
      <c r="N905" s="13">
        <f>IF(SUMIFS(tblTime[Hours],tblTime[Date],tblTime[[#This Row],[Date]]) &gt; 20, "⚠ Over 20 hours!", "")</f>
        <v/>
      </c>
    </row>
    <row r="906" hidden="1">
      <c r="B906" s="14">
        <f>7+B806</f>
        <v/>
      </c>
      <c r="C906" s="15">
        <f>C886</f>
        <v/>
      </c>
      <c r="D906" s="13">
        <f>$G$2</f>
        <v/>
      </c>
      <c r="E906" s="13">
        <f>IFERROR(_xlfn.XLOOKUP(D906,tblEmployees[EmployeeName],tblEmployees[HomeDepartment],""),"")</f>
        <v/>
      </c>
      <c r="F906" s="17" t="n"/>
      <c r="G906" s="17" t="n"/>
      <c r="H906" s="13">
        <f>IFERROR(INDEX(tblTasks[SuggestedCategory],MATCH(tblTime[[#This Row],[TaskName]],tblTasks[TaskName],0)),"")</f>
        <v/>
      </c>
      <c r="I906" s="17" t="n"/>
      <c r="J906" s="13">
        <f>IF(tblTime[[#This Row],[CategoryOverwrite]]="",tblTime[[#This Row],[SuggCategory]],tblTime[[#This Row],[CategoryOverwrite]])</f>
        <v/>
      </c>
      <c r="K906" s="17" t="n"/>
      <c r="L906" s="17" t="n"/>
      <c r="M906" s="13">
        <f>IF(COUNTA(tblTime[[#This Row],[TaskName]:[Entity]],tblTime[[#This Row],[FinalCategory]:[Hours]])=4,"FILLED","OPEN")</f>
        <v/>
      </c>
      <c r="N906" s="13">
        <f>IF(SUMIFS(tblTime[Hours],tblTime[Date],tblTime[[#This Row],[Date]]) &gt; 20, "⚠ Over 20 hours!", "")</f>
        <v/>
      </c>
    </row>
    <row r="907" hidden="1">
      <c r="B907" s="14">
        <f>7+B807</f>
        <v/>
      </c>
      <c r="C907" s="15">
        <f>C887</f>
        <v/>
      </c>
      <c r="D907" s="13">
        <f>$G$2</f>
        <v/>
      </c>
      <c r="E907" s="13">
        <f>IFERROR(_xlfn.XLOOKUP(D907,tblEmployees[EmployeeName],tblEmployees[HomeDepartment],""),"")</f>
        <v/>
      </c>
      <c r="F907" s="17" t="n"/>
      <c r="G907" s="17" t="n"/>
      <c r="H907" s="13">
        <f>IFERROR(INDEX(tblTasks[SuggestedCategory],MATCH(tblTime[[#This Row],[TaskName]],tblTasks[TaskName],0)),"")</f>
        <v/>
      </c>
      <c r="I907" s="17" t="n"/>
      <c r="J907" s="13">
        <f>IF(tblTime[[#This Row],[CategoryOverwrite]]="",tblTime[[#This Row],[SuggCategory]],tblTime[[#This Row],[CategoryOverwrite]])</f>
        <v/>
      </c>
      <c r="K907" s="17" t="n"/>
      <c r="L907" s="17" t="n"/>
      <c r="M907" s="13">
        <f>IF(COUNTA(tblTime[[#This Row],[TaskName]:[Entity]],tblTime[[#This Row],[FinalCategory]:[Hours]])=4,"FILLED","OPEN")</f>
        <v/>
      </c>
      <c r="N907" s="13">
        <f>IF(SUMIFS(tblTime[Hours],tblTime[Date],tblTime[[#This Row],[Date]]) &gt; 20, "⚠ Over 20 hours!", "")</f>
        <v/>
      </c>
    </row>
    <row r="908" hidden="1">
      <c r="B908" s="14">
        <f>7+B808</f>
        <v/>
      </c>
      <c r="C908" s="15">
        <f>C888</f>
        <v/>
      </c>
      <c r="D908" s="13">
        <f>$G$2</f>
        <v/>
      </c>
      <c r="E908" s="13">
        <f>IFERROR(_xlfn.XLOOKUP(D908,tblEmployees[EmployeeName],tblEmployees[HomeDepartment],""),"")</f>
        <v/>
      </c>
      <c r="F908" s="17" t="n"/>
      <c r="G908" s="17" t="n"/>
      <c r="H908" s="13">
        <f>IFERROR(INDEX(tblTasks[SuggestedCategory],MATCH(tblTime[[#This Row],[TaskName]],tblTasks[TaskName],0)),"")</f>
        <v/>
      </c>
      <c r="I908" s="17" t="n"/>
      <c r="J908" s="13">
        <f>IF(tblTime[[#This Row],[CategoryOverwrite]]="",tblTime[[#This Row],[SuggCategory]],tblTime[[#This Row],[CategoryOverwrite]])</f>
        <v/>
      </c>
      <c r="K908" s="17" t="n"/>
      <c r="L908" s="17" t="n"/>
      <c r="M908" s="13">
        <f>IF(COUNTA(tblTime[[#This Row],[TaskName]:[Entity]],tblTime[[#This Row],[FinalCategory]:[Hours]])=4,"FILLED","OPEN")</f>
        <v/>
      </c>
      <c r="N908" s="13">
        <f>IF(SUMIFS(tblTime[Hours],tblTime[Date],tblTime[[#This Row],[Date]]) &gt; 20, "⚠ Over 20 hours!", "")</f>
        <v/>
      </c>
    </row>
    <row r="909" hidden="1">
      <c r="B909" s="14">
        <f>7+B809</f>
        <v/>
      </c>
      <c r="C909" s="15">
        <f>C889</f>
        <v/>
      </c>
      <c r="D909" s="13">
        <f>$G$2</f>
        <v/>
      </c>
      <c r="E909" s="13">
        <f>IFERROR(_xlfn.XLOOKUP(D909,tblEmployees[EmployeeName],tblEmployees[HomeDepartment],""),"")</f>
        <v/>
      </c>
      <c r="F909" s="17" t="n"/>
      <c r="G909" s="17" t="n"/>
      <c r="H909" s="13">
        <f>IFERROR(INDEX(tblTasks[SuggestedCategory],MATCH(tblTime[[#This Row],[TaskName]],tblTasks[TaskName],0)),"")</f>
        <v/>
      </c>
      <c r="I909" s="17" t="n"/>
      <c r="J909" s="13">
        <f>IF(tblTime[[#This Row],[CategoryOverwrite]]="",tblTime[[#This Row],[SuggCategory]],tblTime[[#This Row],[CategoryOverwrite]])</f>
        <v/>
      </c>
      <c r="K909" s="17" t="n"/>
      <c r="L909" s="17" t="n"/>
      <c r="M909" s="13">
        <f>IF(COUNTA(tblTime[[#This Row],[TaskName]:[Entity]],tblTime[[#This Row],[FinalCategory]:[Hours]])=4,"FILLED","OPEN")</f>
        <v/>
      </c>
      <c r="N909" s="13">
        <f>IF(SUMIFS(tblTime[Hours],tblTime[Date],tblTime[[#This Row],[Date]]) &gt; 20, "⚠ Over 20 hours!", "")</f>
        <v/>
      </c>
    </row>
    <row r="910" hidden="1">
      <c r="B910" s="14">
        <f>7+B810</f>
        <v/>
      </c>
      <c r="C910" s="15">
        <f>C890</f>
        <v/>
      </c>
      <c r="D910" s="13">
        <f>$G$2</f>
        <v/>
      </c>
      <c r="E910" s="13">
        <f>IFERROR(_xlfn.XLOOKUP(D910,tblEmployees[EmployeeName],tblEmployees[HomeDepartment],""),"")</f>
        <v/>
      </c>
      <c r="F910" s="17" t="n"/>
      <c r="G910" s="17" t="n"/>
      <c r="H910" s="13">
        <f>IFERROR(INDEX(tblTasks[SuggestedCategory],MATCH(tblTime[[#This Row],[TaskName]],tblTasks[TaskName],0)),"")</f>
        <v/>
      </c>
      <c r="I910" s="17" t="n"/>
      <c r="J910" s="13">
        <f>IF(tblTime[[#This Row],[CategoryOverwrite]]="",tblTime[[#This Row],[SuggCategory]],tblTime[[#This Row],[CategoryOverwrite]])</f>
        <v/>
      </c>
      <c r="K910" s="17" t="n"/>
      <c r="L910" s="17" t="n"/>
      <c r="M910" s="13">
        <f>IF(COUNTA(tblTime[[#This Row],[TaskName]:[Entity]],tblTime[[#This Row],[FinalCategory]:[Hours]])=4,"FILLED","OPEN")</f>
        <v/>
      </c>
      <c r="N910" s="13">
        <f>IF(SUMIFS(tblTime[Hours],tblTime[Date],tblTime[[#This Row],[Date]]) &gt; 20, "⚠ Over 20 hours!", "")</f>
        <v/>
      </c>
    </row>
    <row r="911" hidden="1">
      <c r="B911" s="14">
        <f>7+B811</f>
        <v/>
      </c>
      <c r="C911" s="15">
        <f>C891</f>
        <v/>
      </c>
      <c r="D911" s="13">
        <f>$G$2</f>
        <v/>
      </c>
      <c r="E911" s="13">
        <f>IFERROR(_xlfn.XLOOKUP(D911,tblEmployees[EmployeeName],tblEmployees[HomeDepartment],""),"")</f>
        <v/>
      </c>
      <c r="F911" s="17" t="n"/>
      <c r="G911" s="17" t="n"/>
      <c r="H911" s="13">
        <f>IFERROR(INDEX(tblTasks[SuggestedCategory],MATCH(tblTime[[#This Row],[TaskName]],tblTasks[TaskName],0)),"")</f>
        <v/>
      </c>
      <c r="I911" s="17" t="n"/>
      <c r="J911" s="13">
        <f>IF(tblTime[[#This Row],[CategoryOverwrite]]="",tblTime[[#This Row],[SuggCategory]],tblTime[[#This Row],[CategoryOverwrite]])</f>
        <v/>
      </c>
      <c r="K911" s="17" t="n"/>
      <c r="L911" s="17" t="n"/>
      <c r="M911" s="13">
        <f>IF(COUNTA(tblTime[[#This Row],[TaskName]:[Entity]],tblTime[[#This Row],[FinalCategory]:[Hours]])=4,"FILLED","OPEN")</f>
        <v/>
      </c>
      <c r="N911" s="13">
        <f>IF(SUMIFS(tblTime[Hours],tblTime[Date],tblTime[[#This Row],[Date]]) &gt; 20, "⚠ Over 20 hours!", "")</f>
        <v/>
      </c>
    </row>
    <row r="912" hidden="1">
      <c r="B912" s="14">
        <f>7+B812</f>
        <v/>
      </c>
      <c r="C912" s="15">
        <f>C892</f>
        <v/>
      </c>
      <c r="D912" s="13">
        <f>$G$2</f>
        <v/>
      </c>
      <c r="E912" s="13">
        <f>IFERROR(_xlfn.XLOOKUP(D912,tblEmployees[EmployeeName],tblEmployees[HomeDepartment],""),"")</f>
        <v/>
      </c>
      <c r="F912" s="17" t="n"/>
      <c r="G912" s="17" t="n"/>
      <c r="H912" s="13">
        <f>IFERROR(INDEX(tblTasks[SuggestedCategory],MATCH(tblTime[[#This Row],[TaskName]],tblTasks[TaskName],0)),"")</f>
        <v/>
      </c>
      <c r="I912" s="17" t="n"/>
      <c r="J912" s="13">
        <f>IF(tblTime[[#This Row],[CategoryOverwrite]]="",tblTime[[#This Row],[SuggCategory]],tblTime[[#This Row],[CategoryOverwrite]])</f>
        <v/>
      </c>
      <c r="K912" s="17" t="n"/>
      <c r="L912" s="17" t="n"/>
      <c r="M912" s="13">
        <f>IF(COUNTA(tblTime[[#This Row],[TaskName]:[Entity]],tblTime[[#This Row],[FinalCategory]:[Hours]])=4,"FILLED","OPEN")</f>
        <v/>
      </c>
      <c r="N912" s="13">
        <f>IF(SUMIFS(tblTime[Hours],tblTime[Date],tblTime[[#This Row],[Date]]) &gt; 20, "⚠ Over 20 hours!", "")</f>
        <v/>
      </c>
    </row>
    <row r="913" hidden="1">
      <c r="B913" s="14">
        <f>7+B813</f>
        <v/>
      </c>
      <c r="C913" s="15">
        <f>C893</f>
        <v/>
      </c>
      <c r="D913" s="13">
        <f>$G$2</f>
        <v/>
      </c>
      <c r="E913" s="13">
        <f>IFERROR(_xlfn.XLOOKUP(D913,tblEmployees[EmployeeName],tblEmployees[HomeDepartment],""),"")</f>
        <v/>
      </c>
      <c r="F913" s="17" t="n"/>
      <c r="G913" s="17" t="n"/>
      <c r="H913" s="13">
        <f>IFERROR(INDEX(tblTasks[SuggestedCategory],MATCH(tblTime[[#This Row],[TaskName]],tblTasks[TaskName],0)),"")</f>
        <v/>
      </c>
      <c r="I913" s="17" t="n"/>
      <c r="J913" s="13">
        <f>IF(tblTime[[#This Row],[CategoryOverwrite]]="",tblTime[[#This Row],[SuggCategory]],tblTime[[#This Row],[CategoryOverwrite]])</f>
        <v/>
      </c>
      <c r="K913" s="17" t="n"/>
      <c r="L913" s="17" t="n"/>
      <c r="M913" s="13">
        <f>IF(COUNTA(tblTime[[#This Row],[TaskName]:[Entity]],tblTime[[#This Row],[FinalCategory]:[Hours]])=4,"FILLED","OPEN")</f>
        <v/>
      </c>
      <c r="N913" s="13">
        <f>IF(SUMIFS(tblTime[Hours],tblTime[Date],tblTime[[#This Row],[Date]]) &gt; 20, "⚠ Over 20 hours!", "")</f>
        <v/>
      </c>
    </row>
    <row r="914" hidden="1">
      <c r="B914" s="14">
        <f>7+B814</f>
        <v/>
      </c>
      <c r="C914" s="15">
        <f>C894</f>
        <v/>
      </c>
      <c r="D914" s="13">
        <f>$G$2</f>
        <v/>
      </c>
      <c r="E914" s="13">
        <f>IFERROR(_xlfn.XLOOKUP(D914,tblEmployees[EmployeeName],tblEmployees[HomeDepartment],""),"")</f>
        <v/>
      </c>
      <c r="F914" s="17" t="n"/>
      <c r="G914" s="17" t="n"/>
      <c r="H914" s="13">
        <f>IFERROR(INDEX(tblTasks[SuggestedCategory],MATCH(tblTime[[#This Row],[TaskName]],tblTasks[TaskName],0)),"")</f>
        <v/>
      </c>
      <c r="I914" s="17" t="n"/>
      <c r="J914" s="13">
        <f>IF(tblTime[[#This Row],[CategoryOverwrite]]="",tblTime[[#This Row],[SuggCategory]],tblTime[[#This Row],[CategoryOverwrite]])</f>
        <v/>
      </c>
      <c r="K914" s="17" t="n"/>
      <c r="L914" s="17" t="n"/>
      <c r="M914" s="13">
        <f>IF(COUNTA(tblTime[[#This Row],[TaskName]:[Entity]],tblTime[[#This Row],[FinalCategory]:[Hours]])=4,"FILLED","OPEN")</f>
        <v/>
      </c>
      <c r="N914" s="13">
        <f>IF(SUMIFS(tblTime[Hours],tblTime[Date],tblTime[[#This Row],[Date]]) &gt; 20, "⚠ Over 20 hours!", "")</f>
        <v/>
      </c>
    </row>
    <row r="915" hidden="1">
      <c r="B915" s="14">
        <f>7+B815</f>
        <v/>
      </c>
      <c r="C915" s="15">
        <f>C895</f>
        <v/>
      </c>
      <c r="D915" s="13">
        <f>$G$2</f>
        <v/>
      </c>
      <c r="E915" s="13">
        <f>IFERROR(_xlfn.XLOOKUP(D915,tblEmployees[EmployeeName],tblEmployees[HomeDepartment],""),"")</f>
        <v/>
      </c>
      <c r="F915" s="17" t="n"/>
      <c r="G915" s="17" t="n"/>
      <c r="H915" s="13">
        <f>IFERROR(INDEX(tblTasks[SuggestedCategory],MATCH(tblTime[[#This Row],[TaskName]],tblTasks[TaskName],0)),"")</f>
        <v/>
      </c>
      <c r="I915" s="17" t="n"/>
      <c r="J915" s="13">
        <f>IF(tblTime[[#This Row],[CategoryOverwrite]]="",tblTime[[#This Row],[SuggCategory]],tblTime[[#This Row],[CategoryOverwrite]])</f>
        <v/>
      </c>
      <c r="K915" s="17" t="n"/>
      <c r="L915" s="17" t="n"/>
      <c r="M915" s="13">
        <f>IF(COUNTA(tblTime[[#This Row],[TaskName]:[Entity]],tblTime[[#This Row],[FinalCategory]:[Hours]])=4,"FILLED","OPEN")</f>
        <v/>
      </c>
      <c r="N915" s="13">
        <f>IF(SUMIFS(tblTime[Hours],tblTime[Date],tblTime[[#This Row],[Date]]) &gt; 20, "⚠ Over 20 hours!", "")</f>
        <v/>
      </c>
    </row>
    <row r="916" hidden="1">
      <c r="B916" s="14">
        <f>7+B816</f>
        <v/>
      </c>
      <c r="C916" s="15">
        <f>C896</f>
        <v/>
      </c>
      <c r="D916" s="13">
        <f>$G$2</f>
        <v/>
      </c>
      <c r="E916" s="13">
        <f>IFERROR(_xlfn.XLOOKUP(D916,tblEmployees[EmployeeName],tblEmployees[HomeDepartment],""),"")</f>
        <v/>
      </c>
      <c r="F916" s="17" t="n"/>
      <c r="G916" s="17" t="n"/>
      <c r="H916" s="13">
        <f>IFERROR(INDEX(tblTasks[SuggestedCategory],MATCH(tblTime[[#This Row],[TaskName]],tblTasks[TaskName],0)),"")</f>
        <v/>
      </c>
      <c r="I916" s="17" t="n"/>
      <c r="J916" s="13">
        <f>IF(tblTime[[#This Row],[CategoryOverwrite]]="",tblTime[[#This Row],[SuggCategory]],tblTime[[#This Row],[CategoryOverwrite]])</f>
        <v/>
      </c>
      <c r="K916" s="17" t="n"/>
      <c r="L916" s="17" t="n"/>
      <c r="M916" s="13">
        <f>IF(COUNTA(tblTime[[#This Row],[TaskName]:[Entity]],tblTime[[#This Row],[FinalCategory]:[Hours]])=4,"FILLED","OPEN")</f>
        <v/>
      </c>
      <c r="N916" s="13">
        <f>IF(SUMIFS(tblTime[Hours],tblTime[Date],tblTime[[#This Row],[Date]]) &gt; 20, "⚠ Over 20 hours!", "")</f>
        <v/>
      </c>
    </row>
    <row r="917" hidden="1">
      <c r="B917" s="14">
        <f>7+B817</f>
        <v/>
      </c>
      <c r="C917" s="15">
        <f>C897</f>
        <v/>
      </c>
      <c r="D917" s="13">
        <f>$G$2</f>
        <v/>
      </c>
      <c r="E917" s="13">
        <f>IFERROR(_xlfn.XLOOKUP(D917,tblEmployees[EmployeeName],tblEmployees[HomeDepartment],""),"")</f>
        <v/>
      </c>
      <c r="F917" s="17" t="n"/>
      <c r="G917" s="17" t="n"/>
      <c r="H917" s="13">
        <f>IFERROR(INDEX(tblTasks[SuggestedCategory],MATCH(tblTime[[#This Row],[TaskName]],tblTasks[TaskName],0)),"")</f>
        <v/>
      </c>
      <c r="I917" s="17" t="n"/>
      <c r="J917" s="13">
        <f>IF(tblTime[[#This Row],[CategoryOverwrite]]="",tblTime[[#This Row],[SuggCategory]],tblTime[[#This Row],[CategoryOverwrite]])</f>
        <v/>
      </c>
      <c r="K917" s="17" t="n"/>
      <c r="L917" s="17" t="n"/>
      <c r="M917" s="13">
        <f>IF(COUNTA(tblTime[[#This Row],[TaskName]:[Entity]],tblTime[[#This Row],[FinalCategory]:[Hours]])=4,"FILLED","OPEN")</f>
        <v/>
      </c>
      <c r="N917" s="13">
        <f>IF(SUMIFS(tblTime[Hours],tblTime[Date],tblTime[[#This Row],[Date]]) &gt; 20, "⚠ Over 20 hours!", "")</f>
        <v/>
      </c>
    </row>
    <row r="918" hidden="1">
      <c r="B918" s="14">
        <f>7+B818</f>
        <v/>
      </c>
      <c r="C918" s="15">
        <f>C898</f>
        <v/>
      </c>
      <c r="D918" s="13">
        <f>$G$2</f>
        <v/>
      </c>
      <c r="E918" s="13">
        <f>IFERROR(_xlfn.XLOOKUP(D918,tblEmployees[EmployeeName],tblEmployees[HomeDepartment],""),"")</f>
        <v/>
      </c>
      <c r="F918" s="17" t="n"/>
      <c r="G918" s="17" t="n"/>
      <c r="H918" s="13">
        <f>IFERROR(INDEX(tblTasks[SuggestedCategory],MATCH(tblTime[[#This Row],[TaskName]],tblTasks[TaskName],0)),"")</f>
        <v/>
      </c>
      <c r="I918" s="17" t="n"/>
      <c r="J918" s="13">
        <f>IF(tblTime[[#This Row],[CategoryOverwrite]]="",tblTime[[#This Row],[SuggCategory]],tblTime[[#This Row],[CategoryOverwrite]])</f>
        <v/>
      </c>
      <c r="K918" s="17" t="n"/>
      <c r="L918" s="17" t="n"/>
      <c r="M918" s="13">
        <f>IF(COUNTA(tblTime[[#This Row],[TaskName]:[Entity]],tblTime[[#This Row],[FinalCategory]:[Hours]])=4,"FILLED","OPEN")</f>
        <v/>
      </c>
      <c r="N918" s="13">
        <f>IF(SUMIFS(tblTime[Hours],tblTime[Date],tblTime[[#This Row],[Date]]) &gt; 20, "⚠ Over 20 hours!", "")</f>
        <v/>
      </c>
    </row>
    <row r="919" hidden="1">
      <c r="B919" s="14">
        <f>7+B819</f>
        <v/>
      </c>
      <c r="C919" s="15">
        <f>C899</f>
        <v/>
      </c>
      <c r="D919" s="13">
        <f>$G$2</f>
        <v/>
      </c>
      <c r="E919" s="13">
        <f>IFERROR(_xlfn.XLOOKUP(D919,tblEmployees[EmployeeName],tblEmployees[HomeDepartment],""),"")</f>
        <v/>
      </c>
      <c r="F919" s="17" t="n"/>
      <c r="G919" s="17" t="n"/>
      <c r="H919" s="13">
        <f>IFERROR(INDEX(tblTasks[SuggestedCategory],MATCH(tblTime[[#This Row],[TaskName]],tblTasks[TaskName],0)),"")</f>
        <v/>
      </c>
      <c r="I919" s="17" t="n"/>
      <c r="J919" s="13">
        <f>IF(tblTime[[#This Row],[CategoryOverwrite]]="",tblTime[[#This Row],[SuggCategory]],tblTime[[#This Row],[CategoryOverwrite]])</f>
        <v/>
      </c>
      <c r="K919" s="17" t="n"/>
      <c r="L919" s="17" t="n"/>
      <c r="M919" s="13">
        <f>IF(COUNTA(tblTime[[#This Row],[TaskName]:[Entity]],tblTime[[#This Row],[FinalCategory]:[Hours]])=4,"FILLED","OPEN")</f>
        <v/>
      </c>
      <c r="N919" s="13">
        <f>IF(SUMIFS(tblTime[Hours],tblTime[Date],tblTime[[#This Row],[Date]]) &gt; 20, "⚠ Over 20 hours!", "")</f>
        <v/>
      </c>
    </row>
    <row r="920" hidden="1">
      <c r="B920" s="14">
        <f>7+B820</f>
        <v/>
      </c>
      <c r="C920" s="15">
        <f>C900</f>
        <v/>
      </c>
      <c r="D920" s="13">
        <f>$G$2</f>
        <v/>
      </c>
      <c r="E920" s="13">
        <f>IFERROR(_xlfn.XLOOKUP(D920,tblEmployees[EmployeeName],tblEmployees[HomeDepartment],""),"")</f>
        <v/>
      </c>
      <c r="F920" s="17" t="n"/>
      <c r="G920" s="17" t="n"/>
      <c r="H920" s="13">
        <f>IFERROR(INDEX(tblTasks[SuggestedCategory],MATCH(tblTime[[#This Row],[TaskName]],tblTasks[TaskName],0)),"")</f>
        <v/>
      </c>
      <c r="I920" s="17" t="n"/>
      <c r="J920" s="13">
        <f>IF(tblTime[[#This Row],[CategoryOverwrite]]="",tblTime[[#This Row],[SuggCategory]],tblTime[[#This Row],[CategoryOverwrite]])</f>
        <v/>
      </c>
      <c r="K920" s="17" t="n"/>
      <c r="L920" s="17" t="n"/>
      <c r="M920" s="13">
        <f>IF(COUNTA(tblTime[[#This Row],[TaskName]:[Entity]],tblTime[[#This Row],[FinalCategory]:[Hours]])=4,"FILLED","OPEN")</f>
        <v/>
      </c>
      <c r="N920" s="13">
        <f>IF(SUMIFS(tblTime[Hours],tblTime[Date],tblTime[[#This Row],[Date]]) &gt; 20, "⚠ Over 20 hours!", "")</f>
        <v/>
      </c>
    </row>
    <row r="921" hidden="1">
      <c r="B921" s="14">
        <f>7+B821</f>
        <v/>
      </c>
      <c r="C921" s="15">
        <f>C901</f>
        <v/>
      </c>
      <c r="D921" s="13">
        <f>$G$2</f>
        <v/>
      </c>
      <c r="E921" s="13">
        <f>IFERROR(_xlfn.XLOOKUP(D921,tblEmployees[EmployeeName],tblEmployees[HomeDepartment],""),"")</f>
        <v/>
      </c>
      <c r="F921" s="17" t="n"/>
      <c r="G921" s="17" t="n"/>
      <c r="H921" s="13">
        <f>IFERROR(INDEX(tblTasks[SuggestedCategory],MATCH(tblTime[[#This Row],[TaskName]],tblTasks[TaskName],0)),"")</f>
        <v/>
      </c>
      <c r="I921" s="17" t="n"/>
      <c r="J921" s="13">
        <f>IF(tblTime[[#This Row],[CategoryOverwrite]]="",tblTime[[#This Row],[SuggCategory]],tblTime[[#This Row],[CategoryOverwrite]])</f>
        <v/>
      </c>
      <c r="K921" s="17" t="n"/>
      <c r="L921" s="17" t="n"/>
      <c r="M921" s="13">
        <f>IF(COUNTA(tblTime[[#This Row],[TaskName]:[Entity]],tblTime[[#This Row],[FinalCategory]:[Hours]])=4,"FILLED","OPEN")</f>
        <v/>
      </c>
      <c r="N921" s="13">
        <f>IF(SUMIFS(tblTime[Hours],tblTime[Date],tblTime[[#This Row],[Date]]) &gt; 20, "⚠ Over 20 hours!", "")</f>
        <v/>
      </c>
    </row>
    <row r="922" hidden="1">
      <c r="B922" s="14">
        <f>7+B822</f>
        <v/>
      </c>
      <c r="C922" s="15">
        <f>C902</f>
        <v/>
      </c>
      <c r="D922" s="13">
        <f>$G$2</f>
        <v/>
      </c>
      <c r="E922" s="13">
        <f>IFERROR(_xlfn.XLOOKUP(D922,tblEmployees[EmployeeName],tblEmployees[HomeDepartment],""),"")</f>
        <v/>
      </c>
      <c r="F922" s="17" t="n"/>
      <c r="G922" s="17" t="n"/>
      <c r="H922" s="13">
        <f>IFERROR(INDEX(tblTasks[SuggestedCategory],MATCH(tblTime[[#This Row],[TaskName]],tblTasks[TaskName],0)),"")</f>
        <v/>
      </c>
      <c r="I922" s="17" t="n"/>
      <c r="J922" s="13">
        <f>IF(tblTime[[#This Row],[CategoryOverwrite]]="",tblTime[[#This Row],[SuggCategory]],tblTime[[#This Row],[CategoryOverwrite]])</f>
        <v/>
      </c>
      <c r="K922" s="17" t="n"/>
      <c r="L922" s="17" t="n"/>
      <c r="M922" s="13">
        <f>IF(COUNTA(tblTime[[#This Row],[TaskName]:[Entity]],tblTime[[#This Row],[FinalCategory]:[Hours]])=4,"FILLED","OPEN")</f>
        <v/>
      </c>
      <c r="N922" s="13">
        <f>IF(SUMIFS(tblTime[Hours],tblTime[Date],tblTime[[#This Row],[Date]]) &gt; 20, "⚠ Over 20 hours!", "")</f>
        <v/>
      </c>
    </row>
    <row r="923" hidden="1">
      <c r="B923" s="14">
        <f>7+B823</f>
        <v/>
      </c>
      <c r="C923" s="15">
        <f>C903</f>
        <v/>
      </c>
      <c r="D923" s="13">
        <f>$G$2</f>
        <v/>
      </c>
      <c r="E923" s="13">
        <f>IFERROR(_xlfn.XLOOKUP(D923,tblEmployees[EmployeeName],tblEmployees[HomeDepartment],""),"")</f>
        <v/>
      </c>
      <c r="F923" s="17" t="n"/>
      <c r="G923" s="17" t="n"/>
      <c r="H923" s="13">
        <f>IFERROR(INDEX(tblTasks[SuggestedCategory],MATCH(tblTime[[#This Row],[TaskName]],tblTasks[TaskName],0)),"")</f>
        <v/>
      </c>
      <c r="I923" s="17" t="n"/>
      <c r="J923" s="13">
        <f>IF(tblTime[[#This Row],[CategoryOverwrite]]="",tblTime[[#This Row],[SuggCategory]],tblTime[[#This Row],[CategoryOverwrite]])</f>
        <v/>
      </c>
      <c r="K923" s="17" t="n"/>
      <c r="L923" s="17" t="n"/>
      <c r="M923" s="13">
        <f>IF(COUNTA(tblTime[[#This Row],[TaskName]:[Entity]],tblTime[[#This Row],[FinalCategory]:[Hours]])=4,"FILLED","OPEN")</f>
        <v/>
      </c>
      <c r="N923" s="13">
        <f>IF(SUMIFS(tblTime[Hours],tblTime[Date],tblTime[[#This Row],[Date]]) &gt; 20, "⚠ Over 20 hours!", "")</f>
        <v/>
      </c>
    </row>
    <row r="924" hidden="1">
      <c r="B924" s="14">
        <f>7+B824</f>
        <v/>
      </c>
      <c r="C924" s="15">
        <f>C904</f>
        <v/>
      </c>
      <c r="D924" s="13">
        <f>$G$2</f>
        <v/>
      </c>
      <c r="E924" s="13">
        <f>IFERROR(_xlfn.XLOOKUP(D924,tblEmployees[EmployeeName],tblEmployees[HomeDepartment],""),"")</f>
        <v/>
      </c>
      <c r="F924" s="17" t="n"/>
      <c r="G924" s="17" t="n"/>
      <c r="H924" s="13">
        <f>IFERROR(INDEX(tblTasks[SuggestedCategory],MATCH(tblTime[[#This Row],[TaskName]],tblTasks[TaskName],0)),"")</f>
        <v/>
      </c>
      <c r="I924" s="17" t="n"/>
      <c r="J924" s="13">
        <f>IF(tblTime[[#This Row],[CategoryOverwrite]]="",tblTime[[#This Row],[SuggCategory]],tblTime[[#This Row],[CategoryOverwrite]])</f>
        <v/>
      </c>
      <c r="K924" s="17" t="n"/>
      <c r="L924" s="17" t="n"/>
      <c r="M924" s="13">
        <f>IF(COUNTA(tblTime[[#This Row],[TaskName]:[Entity]],tblTime[[#This Row],[FinalCategory]:[Hours]])=4,"FILLED","OPEN")</f>
        <v/>
      </c>
      <c r="N924" s="13">
        <f>IF(SUMIFS(tblTime[Hours],tblTime[Date],tblTime[[#This Row],[Date]]) &gt; 20, "⚠ Over 20 hours!", "")</f>
        <v/>
      </c>
    </row>
    <row r="925" hidden="1">
      <c r="B925" s="14">
        <f>7+B825</f>
        <v/>
      </c>
      <c r="C925" s="15">
        <f>C905</f>
        <v/>
      </c>
      <c r="D925" s="13">
        <f>$G$2</f>
        <v/>
      </c>
      <c r="E925" s="13">
        <f>IFERROR(_xlfn.XLOOKUP(D925,tblEmployees[EmployeeName],tblEmployees[HomeDepartment],""),"")</f>
        <v/>
      </c>
      <c r="F925" s="17" t="n"/>
      <c r="G925" s="17" t="n"/>
      <c r="H925" s="13">
        <f>IFERROR(INDEX(tblTasks[SuggestedCategory],MATCH(tblTime[[#This Row],[TaskName]],tblTasks[TaskName],0)),"")</f>
        <v/>
      </c>
      <c r="I925" s="17" t="n"/>
      <c r="J925" s="13">
        <f>IF(tblTime[[#This Row],[CategoryOverwrite]]="",tblTime[[#This Row],[SuggCategory]],tblTime[[#This Row],[CategoryOverwrite]])</f>
        <v/>
      </c>
      <c r="K925" s="17" t="n"/>
      <c r="L925" s="17" t="n"/>
      <c r="M925" s="13">
        <f>IF(COUNTA(tblTime[[#This Row],[TaskName]:[Entity]],tblTime[[#This Row],[FinalCategory]:[Hours]])=4,"FILLED","OPEN")</f>
        <v/>
      </c>
      <c r="N925" s="13">
        <f>IF(SUMIFS(tblTime[Hours],tblTime[Date],tblTime[[#This Row],[Date]]) &gt; 20, "⚠ Over 20 hours!", "")</f>
        <v/>
      </c>
    </row>
    <row r="926" hidden="1">
      <c r="B926" s="14">
        <f>7+B826</f>
        <v/>
      </c>
      <c r="C926" s="15">
        <f>C906</f>
        <v/>
      </c>
      <c r="D926" s="13">
        <f>$G$2</f>
        <v/>
      </c>
      <c r="E926" s="13">
        <f>IFERROR(_xlfn.XLOOKUP(D926,tblEmployees[EmployeeName],tblEmployees[HomeDepartment],""),"")</f>
        <v/>
      </c>
      <c r="F926" s="17" t="n"/>
      <c r="G926" s="17" t="n"/>
      <c r="H926" s="13">
        <f>IFERROR(INDEX(tblTasks[SuggestedCategory],MATCH(tblTime[[#This Row],[TaskName]],tblTasks[TaskName],0)),"")</f>
        <v/>
      </c>
      <c r="I926" s="17" t="n"/>
      <c r="J926" s="13">
        <f>IF(tblTime[[#This Row],[CategoryOverwrite]]="",tblTime[[#This Row],[SuggCategory]],tblTime[[#This Row],[CategoryOverwrite]])</f>
        <v/>
      </c>
      <c r="K926" s="17" t="n"/>
      <c r="L926" s="17" t="n"/>
      <c r="M926" s="13">
        <f>IF(COUNTA(tblTime[[#This Row],[TaskName]:[Entity]],tblTime[[#This Row],[FinalCategory]:[Hours]])=4,"FILLED","OPEN")</f>
        <v/>
      </c>
      <c r="N926" s="13">
        <f>IF(SUMIFS(tblTime[Hours],tblTime[Date],tblTime[[#This Row],[Date]]) &gt; 20, "⚠ Over 20 hours!", "")</f>
        <v/>
      </c>
    </row>
    <row r="927" hidden="1">
      <c r="B927" s="14">
        <f>7+B827</f>
        <v/>
      </c>
      <c r="C927" s="15">
        <f>C907</f>
        <v/>
      </c>
      <c r="D927" s="13">
        <f>$G$2</f>
        <v/>
      </c>
      <c r="E927" s="13">
        <f>IFERROR(_xlfn.XLOOKUP(D927,tblEmployees[EmployeeName],tblEmployees[HomeDepartment],""),"")</f>
        <v/>
      </c>
      <c r="F927" s="17" t="n"/>
      <c r="G927" s="17" t="n"/>
      <c r="H927" s="13">
        <f>IFERROR(INDEX(tblTasks[SuggestedCategory],MATCH(tblTime[[#This Row],[TaskName]],tblTasks[TaskName],0)),"")</f>
        <v/>
      </c>
      <c r="I927" s="17" t="n"/>
      <c r="J927" s="13">
        <f>IF(tblTime[[#This Row],[CategoryOverwrite]]="",tblTime[[#This Row],[SuggCategory]],tblTime[[#This Row],[CategoryOverwrite]])</f>
        <v/>
      </c>
      <c r="K927" s="17" t="n"/>
      <c r="L927" s="17" t="n"/>
      <c r="M927" s="13">
        <f>IF(COUNTA(tblTime[[#This Row],[TaskName]:[Entity]],tblTime[[#This Row],[FinalCategory]:[Hours]])=4,"FILLED","OPEN")</f>
        <v/>
      </c>
      <c r="N927" s="13">
        <f>IF(SUMIFS(tblTime[Hours],tblTime[Date],tblTime[[#This Row],[Date]]) &gt; 20, "⚠ Over 20 hours!", "")</f>
        <v/>
      </c>
    </row>
    <row r="928" hidden="1">
      <c r="B928" s="14">
        <f>7+B828</f>
        <v/>
      </c>
      <c r="C928" s="15">
        <f>C908</f>
        <v/>
      </c>
      <c r="D928" s="13">
        <f>$G$2</f>
        <v/>
      </c>
      <c r="E928" s="13">
        <f>IFERROR(_xlfn.XLOOKUP(D928,tblEmployees[EmployeeName],tblEmployees[HomeDepartment],""),"")</f>
        <v/>
      </c>
      <c r="F928" s="17" t="n"/>
      <c r="G928" s="17" t="n"/>
      <c r="H928" s="13">
        <f>IFERROR(INDEX(tblTasks[SuggestedCategory],MATCH(tblTime[[#This Row],[TaskName]],tblTasks[TaskName],0)),"")</f>
        <v/>
      </c>
      <c r="I928" s="17" t="n"/>
      <c r="J928" s="13">
        <f>IF(tblTime[[#This Row],[CategoryOverwrite]]="",tblTime[[#This Row],[SuggCategory]],tblTime[[#This Row],[CategoryOverwrite]])</f>
        <v/>
      </c>
      <c r="K928" s="17" t="n"/>
      <c r="L928" s="17" t="n"/>
      <c r="M928" s="13">
        <f>IF(COUNTA(tblTime[[#This Row],[TaskName]:[Entity]],tblTime[[#This Row],[FinalCategory]:[Hours]])=4,"FILLED","OPEN")</f>
        <v/>
      </c>
      <c r="N928" s="13">
        <f>IF(SUMIFS(tblTime[Hours],tblTime[Date],tblTime[[#This Row],[Date]]) &gt; 20, "⚠ Over 20 hours!", "")</f>
        <v/>
      </c>
    </row>
    <row r="929" hidden="1">
      <c r="B929" s="14">
        <f>7+B829</f>
        <v/>
      </c>
      <c r="C929" s="15">
        <f>C909</f>
        <v/>
      </c>
      <c r="D929" s="13">
        <f>$G$2</f>
        <v/>
      </c>
      <c r="E929" s="13">
        <f>IFERROR(_xlfn.XLOOKUP(D929,tblEmployees[EmployeeName],tblEmployees[HomeDepartment],""),"")</f>
        <v/>
      </c>
      <c r="F929" s="17" t="n"/>
      <c r="G929" s="17" t="n"/>
      <c r="H929" s="13">
        <f>IFERROR(INDEX(tblTasks[SuggestedCategory],MATCH(tblTime[[#This Row],[TaskName]],tblTasks[TaskName],0)),"")</f>
        <v/>
      </c>
      <c r="I929" s="17" t="n"/>
      <c r="J929" s="13">
        <f>IF(tblTime[[#This Row],[CategoryOverwrite]]="",tblTime[[#This Row],[SuggCategory]],tblTime[[#This Row],[CategoryOverwrite]])</f>
        <v/>
      </c>
      <c r="K929" s="17" t="n"/>
      <c r="L929" s="17" t="n"/>
      <c r="M929" s="13">
        <f>IF(COUNTA(tblTime[[#This Row],[TaskName]:[Entity]],tblTime[[#This Row],[FinalCategory]:[Hours]])=4,"FILLED","OPEN")</f>
        <v/>
      </c>
      <c r="N929" s="13">
        <f>IF(SUMIFS(tblTime[Hours],tblTime[Date],tblTime[[#This Row],[Date]]) &gt; 20, "⚠ Over 20 hours!", "")</f>
        <v/>
      </c>
    </row>
    <row r="930" hidden="1">
      <c r="B930" s="14">
        <f>7+B830</f>
        <v/>
      </c>
      <c r="C930" s="15">
        <f>C910</f>
        <v/>
      </c>
      <c r="D930" s="13">
        <f>$G$2</f>
        <v/>
      </c>
      <c r="E930" s="13">
        <f>IFERROR(_xlfn.XLOOKUP(D930,tblEmployees[EmployeeName],tblEmployees[HomeDepartment],""),"")</f>
        <v/>
      </c>
      <c r="F930" s="17" t="n"/>
      <c r="G930" s="17" t="n"/>
      <c r="H930" s="13">
        <f>IFERROR(INDEX(tblTasks[SuggestedCategory],MATCH(tblTime[[#This Row],[TaskName]],tblTasks[TaskName],0)),"")</f>
        <v/>
      </c>
      <c r="I930" s="17" t="n"/>
      <c r="J930" s="13">
        <f>IF(tblTime[[#This Row],[CategoryOverwrite]]="",tblTime[[#This Row],[SuggCategory]],tblTime[[#This Row],[CategoryOverwrite]])</f>
        <v/>
      </c>
      <c r="K930" s="17" t="n"/>
      <c r="L930" s="17" t="n"/>
      <c r="M930" s="13">
        <f>IF(COUNTA(tblTime[[#This Row],[TaskName]:[Entity]],tblTime[[#This Row],[FinalCategory]:[Hours]])=4,"FILLED","OPEN")</f>
        <v/>
      </c>
      <c r="N930" s="13">
        <f>IF(SUMIFS(tblTime[Hours],tblTime[Date],tblTime[[#This Row],[Date]]) &gt; 20, "⚠ Over 20 hours!", "")</f>
        <v/>
      </c>
    </row>
    <row r="931" hidden="1">
      <c r="B931" s="14">
        <f>7+B831</f>
        <v/>
      </c>
      <c r="C931" s="15">
        <f>C911</f>
        <v/>
      </c>
      <c r="D931" s="13">
        <f>$G$2</f>
        <v/>
      </c>
      <c r="E931" s="13">
        <f>IFERROR(_xlfn.XLOOKUP(D931,tblEmployees[EmployeeName],tblEmployees[HomeDepartment],""),"")</f>
        <v/>
      </c>
      <c r="F931" s="17" t="n"/>
      <c r="G931" s="17" t="n"/>
      <c r="H931" s="13">
        <f>IFERROR(INDEX(tblTasks[SuggestedCategory],MATCH(tblTime[[#This Row],[TaskName]],tblTasks[TaskName],0)),"")</f>
        <v/>
      </c>
      <c r="I931" s="17" t="n"/>
      <c r="J931" s="13">
        <f>IF(tblTime[[#This Row],[CategoryOverwrite]]="",tblTime[[#This Row],[SuggCategory]],tblTime[[#This Row],[CategoryOverwrite]])</f>
        <v/>
      </c>
      <c r="K931" s="17" t="n"/>
      <c r="L931" s="17" t="n"/>
      <c r="M931" s="13">
        <f>IF(COUNTA(tblTime[[#This Row],[TaskName]:[Entity]],tblTime[[#This Row],[FinalCategory]:[Hours]])=4,"FILLED","OPEN")</f>
        <v/>
      </c>
      <c r="N931" s="13">
        <f>IF(SUMIFS(tblTime[Hours],tblTime[Date],tblTime[[#This Row],[Date]]) &gt; 20, "⚠ Over 20 hours!", "")</f>
        <v/>
      </c>
    </row>
    <row r="932" hidden="1">
      <c r="B932" s="14">
        <f>7+B832</f>
        <v/>
      </c>
      <c r="C932" s="15">
        <f>C912</f>
        <v/>
      </c>
      <c r="D932" s="13">
        <f>$G$2</f>
        <v/>
      </c>
      <c r="E932" s="13">
        <f>IFERROR(_xlfn.XLOOKUP(D932,tblEmployees[EmployeeName],tblEmployees[HomeDepartment],""),"")</f>
        <v/>
      </c>
      <c r="F932" s="17" t="n"/>
      <c r="G932" s="17" t="n"/>
      <c r="H932" s="13">
        <f>IFERROR(INDEX(tblTasks[SuggestedCategory],MATCH(tblTime[[#This Row],[TaskName]],tblTasks[TaskName],0)),"")</f>
        <v/>
      </c>
      <c r="I932" s="17" t="n"/>
      <c r="J932" s="13">
        <f>IF(tblTime[[#This Row],[CategoryOverwrite]]="",tblTime[[#This Row],[SuggCategory]],tblTime[[#This Row],[CategoryOverwrite]])</f>
        <v/>
      </c>
      <c r="K932" s="17" t="n"/>
      <c r="L932" s="17" t="n"/>
      <c r="M932" s="13">
        <f>IF(COUNTA(tblTime[[#This Row],[TaskName]:[Entity]],tblTime[[#This Row],[FinalCategory]:[Hours]])=4,"FILLED","OPEN")</f>
        <v/>
      </c>
      <c r="N932" s="13">
        <f>IF(SUMIFS(tblTime[Hours],tblTime[Date],tblTime[[#This Row],[Date]]) &gt; 20, "⚠ Over 20 hours!", "")</f>
        <v/>
      </c>
    </row>
    <row r="933" hidden="1">
      <c r="B933" s="14">
        <f>7+B833</f>
        <v/>
      </c>
      <c r="C933" s="15">
        <f>C913</f>
        <v/>
      </c>
      <c r="D933" s="13">
        <f>$G$2</f>
        <v/>
      </c>
      <c r="E933" s="13">
        <f>IFERROR(_xlfn.XLOOKUP(D933,tblEmployees[EmployeeName],tblEmployees[HomeDepartment],""),"")</f>
        <v/>
      </c>
      <c r="F933" s="17" t="n"/>
      <c r="G933" s="17" t="n"/>
      <c r="H933" s="13">
        <f>IFERROR(INDEX(tblTasks[SuggestedCategory],MATCH(tblTime[[#This Row],[TaskName]],tblTasks[TaskName],0)),"")</f>
        <v/>
      </c>
      <c r="I933" s="17" t="n"/>
      <c r="J933" s="13">
        <f>IF(tblTime[[#This Row],[CategoryOverwrite]]="",tblTime[[#This Row],[SuggCategory]],tblTime[[#This Row],[CategoryOverwrite]])</f>
        <v/>
      </c>
      <c r="K933" s="17" t="n"/>
      <c r="L933" s="17" t="n"/>
      <c r="M933" s="13">
        <f>IF(COUNTA(tblTime[[#This Row],[TaskName]:[Entity]],tblTime[[#This Row],[FinalCategory]:[Hours]])=4,"FILLED","OPEN")</f>
        <v/>
      </c>
      <c r="N933" s="13">
        <f>IF(SUMIFS(tblTime[Hours],tblTime[Date],tblTime[[#This Row],[Date]]) &gt; 20, "⚠ Over 20 hours!", "")</f>
        <v/>
      </c>
    </row>
    <row r="934" hidden="1">
      <c r="B934" s="14">
        <f>7+B834</f>
        <v/>
      </c>
      <c r="C934" s="15">
        <f>C914</f>
        <v/>
      </c>
      <c r="D934" s="13">
        <f>$G$2</f>
        <v/>
      </c>
      <c r="E934" s="13">
        <f>IFERROR(_xlfn.XLOOKUP(D934,tblEmployees[EmployeeName],tblEmployees[HomeDepartment],""),"")</f>
        <v/>
      </c>
      <c r="F934" s="17" t="n"/>
      <c r="G934" s="17" t="n"/>
      <c r="H934" s="13">
        <f>IFERROR(INDEX(tblTasks[SuggestedCategory],MATCH(tblTime[[#This Row],[TaskName]],tblTasks[TaskName],0)),"")</f>
        <v/>
      </c>
      <c r="I934" s="17" t="n"/>
      <c r="J934" s="13">
        <f>IF(tblTime[[#This Row],[CategoryOverwrite]]="",tblTime[[#This Row],[SuggCategory]],tblTime[[#This Row],[CategoryOverwrite]])</f>
        <v/>
      </c>
      <c r="K934" s="17" t="n"/>
      <c r="L934" s="17" t="n"/>
      <c r="M934" s="13">
        <f>IF(COUNTA(tblTime[[#This Row],[TaskName]:[Entity]],tblTime[[#This Row],[FinalCategory]:[Hours]])=4,"FILLED","OPEN")</f>
        <v/>
      </c>
      <c r="N934" s="13">
        <f>IF(SUMIFS(tblTime[Hours],tblTime[Date],tblTime[[#This Row],[Date]]) &gt; 20, "⚠ Over 20 hours!", "")</f>
        <v/>
      </c>
    </row>
    <row r="935" hidden="1">
      <c r="B935" s="14">
        <f>7+B835</f>
        <v/>
      </c>
      <c r="C935" s="15">
        <f>C915</f>
        <v/>
      </c>
      <c r="D935" s="13">
        <f>$G$2</f>
        <v/>
      </c>
      <c r="E935" s="13">
        <f>IFERROR(_xlfn.XLOOKUP(D935,tblEmployees[EmployeeName],tblEmployees[HomeDepartment],""),"")</f>
        <v/>
      </c>
      <c r="F935" s="17" t="n"/>
      <c r="G935" s="17" t="n"/>
      <c r="H935" s="13">
        <f>IFERROR(INDEX(tblTasks[SuggestedCategory],MATCH(tblTime[[#This Row],[TaskName]],tblTasks[TaskName],0)),"")</f>
        <v/>
      </c>
      <c r="I935" s="17" t="n"/>
      <c r="J935" s="13">
        <f>IF(tblTime[[#This Row],[CategoryOverwrite]]="",tblTime[[#This Row],[SuggCategory]],tblTime[[#This Row],[CategoryOverwrite]])</f>
        <v/>
      </c>
      <c r="K935" s="17" t="n"/>
      <c r="L935" s="17" t="n"/>
      <c r="M935" s="13">
        <f>IF(COUNTA(tblTime[[#This Row],[TaskName]:[Entity]],tblTime[[#This Row],[FinalCategory]:[Hours]])=4,"FILLED","OPEN")</f>
        <v/>
      </c>
      <c r="N935" s="13">
        <f>IF(SUMIFS(tblTime[Hours],tblTime[Date],tblTime[[#This Row],[Date]]) &gt; 20, "⚠ Over 20 hours!", "")</f>
        <v/>
      </c>
    </row>
    <row r="936" hidden="1">
      <c r="B936" s="14">
        <f>7+B836</f>
        <v/>
      </c>
      <c r="C936" s="15">
        <f>C916</f>
        <v/>
      </c>
      <c r="D936" s="13">
        <f>$G$2</f>
        <v/>
      </c>
      <c r="E936" s="13">
        <f>IFERROR(_xlfn.XLOOKUP(D936,tblEmployees[EmployeeName],tblEmployees[HomeDepartment],""),"")</f>
        <v/>
      </c>
      <c r="F936" s="17" t="n"/>
      <c r="G936" s="17" t="n"/>
      <c r="H936" s="13">
        <f>IFERROR(INDEX(tblTasks[SuggestedCategory],MATCH(tblTime[[#This Row],[TaskName]],tblTasks[TaskName],0)),"")</f>
        <v/>
      </c>
      <c r="I936" s="17" t="n"/>
      <c r="J936" s="13">
        <f>IF(tblTime[[#This Row],[CategoryOverwrite]]="",tblTime[[#This Row],[SuggCategory]],tblTime[[#This Row],[CategoryOverwrite]])</f>
        <v/>
      </c>
      <c r="K936" s="17" t="n"/>
      <c r="L936" s="17" t="n"/>
      <c r="M936" s="13">
        <f>IF(COUNTA(tblTime[[#This Row],[TaskName]:[Entity]],tblTime[[#This Row],[FinalCategory]:[Hours]])=4,"FILLED","OPEN")</f>
        <v/>
      </c>
      <c r="N936" s="13">
        <f>IF(SUMIFS(tblTime[Hours],tblTime[Date],tblTime[[#This Row],[Date]]) &gt; 20, "⚠ Over 20 hours!", "")</f>
        <v/>
      </c>
    </row>
    <row r="937" hidden="1">
      <c r="B937" s="14">
        <f>7+B837</f>
        <v/>
      </c>
      <c r="C937" s="15">
        <f>C917</f>
        <v/>
      </c>
      <c r="D937" s="13">
        <f>$G$2</f>
        <v/>
      </c>
      <c r="E937" s="13">
        <f>IFERROR(_xlfn.XLOOKUP(D937,tblEmployees[EmployeeName],tblEmployees[HomeDepartment],""),"")</f>
        <v/>
      </c>
      <c r="F937" s="17" t="n"/>
      <c r="G937" s="17" t="n"/>
      <c r="H937" s="13">
        <f>IFERROR(INDEX(tblTasks[SuggestedCategory],MATCH(tblTime[[#This Row],[TaskName]],tblTasks[TaskName],0)),"")</f>
        <v/>
      </c>
      <c r="I937" s="17" t="n"/>
      <c r="J937" s="13">
        <f>IF(tblTime[[#This Row],[CategoryOverwrite]]="",tblTime[[#This Row],[SuggCategory]],tblTime[[#This Row],[CategoryOverwrite]])</f>
        <v/>
      </c>
      <c r="K937" s="17" t="n"/>
      <c r="L937" s="17" t="n"/>
      <c r="M937" s="13">
        <f>IF(COUNTA(tblTime[[#This Row],[TaskName]:[Entity]],tblTime[[#This Row],[FinalCategory]:[Hours]])=4,"FILLED","OPEN")</f>
        <v/>
      </c>
      <c r="N937" s="13">
        <f>IF(SUMIFS(tblTime[Hours],tblTime[Date],tblTime[[#This Row],[Date]]) &gt; 20, "⚠ Over 20 hours!", "")</f>
        <v/>
      </c>
    </row>
    <row r="938" hidden="1">
      <c r="B938" s="14">
        <f>7+B838</f>
        <v/>
      </c>
      <c r="C938" s="15">
        <f>C918</f>
        <v/>
      </c>
      <c r="D938" s="13">
        <f>$G$2</f>
        <v/>
      </c>
      <c r="E938" s="13">
        <f>IFERROR(_xlfn.XLOOKUP(D938,tblEmployees[EmployeeName],tblEmployees[HomeDepartment],""),"")</f>
        <v/>
      </c>
      <c r="F938" s="17" t="n"/>
      <c r="G938" s="17" t="n"/>
      <c r="H938" s="13">
        <f>IFERROR(INDEX(tblTasks[SuggestedCategory],MATCH(tblTime[[#This Row],[TaskName]],tblTasks[TaskName],0)),"")</f>
        <v/>
      </c>
      <c r="I938" s="17" t="n"/>
      <c r="J938" s="13">
        <f>IF(tblTime[[#This Row],[CategoryOverwrite]]="",tblTime[[#This Row],[SuggCategory]],tblTime[[#This Row],[CategoryOverwrite]])</f>
        <v/>
      </c>
      <c r="K938" s="17" t="n"/>
      <c r="L938" s="17" t="n"/>
      <c r="M938" s="13">
        <f>IF(COUNTA(tblTime[[#This Row],[TaskName]:[Entity]],tblTime[[#This Row],[FinalCategory]:[Hours]])=4,"FILLED","OPEN")</f>
        <v/>
      </c>
      <c r="N938" s="13">
        <f>IF(SUMIFS(tblTime[Hours],tblTime[Date],tblTime[[#This Row],[Date]]) &gt; 20, "⚠ Over 20 hours!", "")</f>
        <v/>
      </c>
    </row>
    <row r="939" hidden="1">
      <c r="B939" s="14">
        <f>7+B839</f>
        <v/>
      </c>
      <c r="C939" s="15">
        <f>C919</f>
        <v/>
      </c>
      <c r="D939" s="13">
        <f>$G$2</f>
        <v/>
      </c>
      <c r="E939" s="13">
        <f>IFERROR(_xlfn.XLOOKUP(D939,tblEmployees[EmployeeName],tblEmployees[HomeDepartment],""),"")</f>
        <v/>
      </c>
      <c r="F939" s="17" t="n"/>
      <c r="G939" s="17" t="n"/>
      <c r="H939" s="13">
        <f>IFERROR(INDEX(tblTasks[SuggestedCategory],MATCH(tblTime[[#This Row],[TaskName]],tblTasks[TaskName],0)),"")</f>
        <v/>
      </c>
      <c r="I939" s="17" t="n"/>
      <c r="J939" s="13">
        <f>IF(tblTime[[#This Row],[CategoryOverwrite]]="",tblTime[[#This Row],[SuggCategory]],tblTime[[#This Row],[CategoryOverwrite]])</f>
        <v/>
      </c>
      <c r="K939" s="17" t="n"/>
      <c r="L939" s="17" t="n"/>
      <c r="M939" s="13">
        <f>IF(COUNTA(tblTime[[#This Row],[TaskName]:[Entity]],tblTime[[#This Row],[FinalCategory]:[Hours]])=4,"FILLED","OPEN")</f>
        <v/>
      </c>
      <c r="N939" s="13">
        <f>IF(SUMIFS(tblTime[Hours],tblTime[Date],tblTime[[#This Row],[Date]]) &gt; 20, "⚠ Over 20 hours!", "")</f>
        <v/>
      </c>
    </row>
    <row r="940" hidden="1">
      <c r="B940" s="14">
        <f>7+B840</f>
        <v/>
      </c>
      <c r="C940" s="15">
        <f>C920</f>
        <v/>
      </c>
      <c r="D940" s="13">
        <f>$G$2</f>
        <v/>
      </c>
      <c r="E940" s="13">
        <f>IFERROR(_xlfn.XLOOKUP(D940,tblEmployees[EmployeeName],tblEmployees[HomeDepartment],""),"")</f>
        <v/>
      </c>
      <c r="F940" s="17" t="n"/>
      <c r="G940" s="17" t="n"/>
      <c r="H940" s="13">
        <f>IFERROR(INDEX(tblTasks[SuggestedCategory],MATCH(tblTime[[#This Row],[TaskName]],tblTasks[TaskName],0)),"")</f>
        <v/>
      </c>
      <c r="I940" s="17" t="n"/>
      <c r="J940" s="13">
        <f>IF(tblTime[[#This Row],[CategoryOverwrite]]="",tblTime[[#This Row],[SuggCategory]],tblTime[[#This Row],[CategoryOverwrite]])</f>
        <v/>
      </c>
      <c r="K940" s="17" t="n"/>
      <c r="L940" s="17" t="n"/>
      <c r="M940" s="13">
        <f>IF(COUNTA(tblTime[[#This Row],[TaskName]:[Entity]],tblTime[[#This Row],[FinalCategory]:[Hours]])=4,"FILLED","OPEN")</f>
        <v/>
      </c>
      <c r="N940" s="13">
        <f>IF(SUMIFS(tblTime[Hours],tblTime[Date],tblTime[[#This Row],[Date]]) &gt; 20, "⚠ Over 20 hours!", "")</f>
        <v/>
      </c>
    </row>
    <row r="941" hidden="1">
      <c r="B941" s="14">
        <f>7+B841</f>
        <v/>
      </c>
      <c r="C941" s="15">
        <f>C921</f>
        <v/>
      </c>
      <c r="D941" s="13">
        <f>$G$2</f>
        <v/>
      </c>
      <c r="E941" s="13">
        <f>IFERROR(_xlfn.XLOOKUP(D941,tblEmployees[EmployeeName],tblEmployees[HomeDepartment],""),"")</f>
        <v/>
      </c>
      <c r="F941" s="17" t="n"/>
      <c r="G941" s="17" t="n"/>
      <c r="H941" s="13">
        <f>IFERROR(INDEX(tblTasks[SuggestedCategory],MATCH(tblTime[[#This Row],[TaskName]],tblTasks[TaskName],0)),"")</f>
        <v/>
      </c>
      <c r="I941" s="17" t="n"/>
      <c r="J941" s="13">
        <f>IF(tblTime[[#This Row],[CategoryOverwrite]]="",tblTime[[#This Row],[SuggCategory]],tblTime[[#This Row],[CategoryOverwrite]])</f>
        <v/>
      </c>
      <c r="K941" s="17" t="n"/>
      <c r="L941" s="17" t="n"/>
      <c r="M941" s="13">
        <f>IF(COUNTA(tblTime[[#This Row],[TaskName]:[Entity]],tblTime[[#This Row],[FinalCategory]:[Hours]])=4,"FILLED","OPEN")</f>
        <v/>
      </c>
      <c r="N941" s="13">
        <f>IF(SUMIFS(tblTime[Hours],tblTime[Date],tblTime[[#This Row],[Date]]) &gt; 20, "⚠ Over 20 hours!", "")</f>
        <v/>
      </c>
    </row>
    <row r="942" hidden="1">
      <c r="B942" s="14">
        <f>7+B842</f>
        <v/>
      </c>
      <c r="C942" s="15">
        <f>C922</f>
        <v/>
      </c>
      <c r="D942" s="13">
        <f>$G$2</f>
        <v/>
      </c>
      <c r="E942" s="13">
        <f>IFERROR(_xlfn.XLOOKUP(D942,tblEmployees[EmployeeName],tblEmployees[HomeDepartment],""),"")</f>
        <v/>
      </c>
      <c r="F942" s="17" t="n"/>
      <c r="G942" s="17" t="n"/>
      <c r="H942" s="13">
        <f>IFERROR(INDEX(tblTasks[SuggestedCategory],MATCH(tblTime[[#This Row],[TaskName]],tblTasks[TaskName],0)),"")</f>
        <v/>
      </c>
      <c r="I942" s="17" t="n"/>
      <c r="J942" s="13">
        <f>IF(tblTime[[#This Row],[CategoryOverwrite]]="",tblTime[[#This Row],[SuggCategory]],tblTime[[#This Row],[CategoryOverwrite]])</f>
        <v/>
      </c>
      <c r="K942" s="17" t="n"/>
      <c r="L942" s="17" t="n"/>
      <c r="M942" s="13">
        <f>IF(COUNTA(tblTime[[#This Row],[TaskName]:[Entity]],tblTime[[#This Row],[FinalCategory]:[Hours]])=4,"FILLED","OPEN")</f>
        <v/>
      </c>
      <c r="N942" s="13">
        <f>IF(SUMIFS(tblTime[Hours],tblTime[Date],tblTime[[#This Row],[Date]]) &gt; 20, "⚠ Over 20 hours!", "")</f>
        <v/>
      </c>
    </row>
    <row r="943" hidden="1">
      <c r="B943" s="14">
        <f>7+B843</f>
        <v/>
      </c>
      <c r="C943" s="15">
        <f>C923</f>
        <v/>
      </c>
      <c r="D943" s="13">
        <f>$G$2</f>
        <v/>
      </c>
      <c r="E943" s="13">
        <f>IFERROR(_xlfn.XLOOKUP(D943,tblEmployees[EmployeeName],tblEmployees[HomeDepartment],""),"")</f>
        <v/>
      </c>
      <c r="F943" s="17" t="n"/>
      <c r="G943" s="17" t="n"/>
      <c r="H943" s="13">
        <f>IFERROR(INDEX(tblTasks[SuggestedCategory],MATCH(tblTime[[#This Row],[TaskName]],tblTasks[TaskName],0)),"")</f>
        <v/>
      </c>
      <c r="I943" s="17" t="n"/>
      <c r="J943" s="13">
        <f>IF(tblTime[[#This Row],[CategoryOverwrite]]="",tblTime[[#This Row],[SuggCategory]],tblTime[[#This Row],[CategoryOverwrite]])</f>
        <v/>
      </c>
      <c r="K943" s="17" t="n"/>
      <c r="L943" s="17" t="n"/>
      <c r="M943" s="13">
        <f>IF(COUNTA(tblTime[[#This Row],[TaskName]:[Entity]],tblTime[[#This Row],[FinalCategory]:[Hours]])=4,"FILLED","OPEN")</f>
        <v/>
      </c>
      <c r="N943" s="13">
        <f>IF(SUMIFS(tblTime[Hours],tblTime[Date],tblTime[[#This Row],[Date]]) &gt; 20, "⚠ Over 20 hours!", "")</f>
        <v/>
      </c>
    </row>
    <row r="944" hidden="1">
      <c r="B944" s="14">
        <f>7+B844</f>
        <v/>
      </c>
      <c r="C944" s="15">
        <f>C924</f>
        <v/>
      </c>
      <c r="D944" s="13">
        <f>$G$2</f>
        <v/>
      </c>
      <c r="E944" s="13">
        <f>IFERROR(_xlfn.XLOOKUP(D944,tblEmployees[EmployeeName],tblEmployees[HomeDepartment],""),"")</f>
        <v/>
      </c>
      <c r="F944" s="17" t="n"/>
      <c r="G944" s="17" t="n"/>
      <c r="H944" s="13">
        <f>IFERROR(INDEX(tblTasks[SuggestedCategory],MATCH(tblTime[[#This Row],[TaskName]],tblTasks[TaskName],0)),"")</f>
        <v/>
      </c>
      <c r="I944" s="17" t="n"/>
      <c r="J944" s="13">
        <f>IF(tblTime[[#This Row],[CategoryOverwrite]]="",tblTime[[#This Row],[SuggCategory]],tblTime[[#This Row],[CategoryOverwrite]])</f>
        <v/>
      </c>
      <c r="K944" s="17" t="n"/>
      <c r="L944" s="17" t="n"/>
      <c r="M944" s="13">
        <f>IF(COUNTA(tblTime[[#This Row],[TaskName]:[Entity]],tblTime[[#This Row],[FinalCategory]:[Hours]])=4,"FILLED","OPEN")</f>
        <v/>
      </c>
      <c r="N944" s="13">
        <f>IF(SUMIFS(tblTime[Hours],tblTime[Date],tblTime[[#This Row],[Date]]) &gt; 20, "⚠ Over 20 hours!", "")</f>
        <v/>
      </c>
    </row>
    <row r="945" hidden="1">
      <c r="B945" s="14">
        <f>7+B845</f>
        <v/>
      </c>
      <c r="C945" s="15">
        <f>C925</f>
        <v/>
      </c>
      <c r="D945" s="13">
        <f>$G$2</f>
        <v/>
      </c>
      <c r="E945" s="13">
        <f>IFERROR(_xlfn.XLOOKUP(D945,tblEmployees[EmployeeName],tblEmployees[HomeDepartment],""),"")</f>
        <v/>
      </c>
      <c r="F945" s="17" t="n"/>
      <c r="G945" s="17" t="n"/>
      <c r="H945" s="13">
        <f>IFERROR(INDEX(tblTasks[SuggestedCategory],MATCH(tblTime[[#This Row],[TaskName]],tblTasks[TaskName],0)),"")</f>
        <v/>
      </c>
      <c r="I945" s="17" t="n"/>
      <c r="J945" s="13">
        <f>IF(tblTime[[#This Row],[CategoryOverwrite]]="",tblTime[[#This Row],[SuggCategory]],tblTime[[#This Row],[CategoryOverwrite]])</f>
        <v/>
      </c>
      <c r="K945" s="17" t="n"/>
      <c r="L945" s="17" t="n"/>
      <c r="M945" s="13">
        <f>IF(COUNTA(tblTime[[#This Row],[TaskName]:[Entity]],tblTime[[#This Row],[FinalCategory]:[Hours]])=4,"FILLED","OPEN")</f>
        <v/>
      </c>
      <c r="N945" s="13">
        <f>IF(SUMIFS(tblTime[Hours],tblTime[Date],tblTime[[#This Row],[Date]]) &gt; 20, "⚠ Over 20 hours!", "")</f>
        <v/>
      </c>
    </row>
    <row r="946" hidden="1">
      <c r="B946" s="14">
        <f>7+B846</f>
        <v/>
      </c>
      <c r="C946" s="15">
        <f>C926</f>
        <v/>
      </c>
      <c r="D946" s="13">
        <f>$G$2</f>
        <v/>
      </c>
      <c r="E946" s="13">
        <f>IFERROR(_xlfn.XLOOKUP(D946,tblEmployees[EmployeeName],tblEmployees[HomeDepartment],""),"")</f>
        <v/>
      </c>
      <c r="F946" s="17" t="n"/>
      <c r="G946" s="17" t="n"/>
      <c r="H946" s="13">
        <f>IFERROR(INDEX(tblTasks[SuggestedCategory],MATCH(tblTime[[#This Row],[TaskName]],tblTasks[TaskName],0)),"")</f>
        <v/>
      </c>
      <c r="I946" s="17" t="n"/>
      <c r="J946" s="13">
        <f>IF(tblTime[[#This Row],[CategoryOverwrite]]="",tblTime[[#This Row],[SuggCategory]],tblTime[[#This Row],[CategoryOverwrite]])</f>
        <v/>
      </c>
      <c r="K946" s="17" t="n"/>
      <c r="L946" s="17" t="n"/>
      <c r="M946" s="13">
        <f>IF(COUNTA(tblTime[[#This Row],[TaskName]:[Entity]],tblTime[[#This Row],[FinalCategory]:[Hours]])=4,"FILLED","OPEN")</f>
        <v/>
      </c>
      <c r="N946" s="13">
        <f>IF(SUMIFS(tblTime[Hours],tblTime[Date],tblTime[[#This Row],[Date]]) &gt; 20, "⚠ Over 20 hours!", "")</f>
        <v/>
      </c>
    </row>
    <row r="947" hidden="1">
      <c r="B947" s="14">
        <f>7+B847</f>
        <v/>
      </c>
      <c r="C947" s="15">
        <f>C927</f>
        <v/>
      </c>
      <c r="D947" s="13">
        <f>$G$2</f>
        <v/>
      </c>
      <c r="E947" s="13">
        <f>IFERROR(_xlfn.XLOOKUP(D947,tblEmployees[EmployeeName],tblEmployees[HomeDepartment],""),"")</f>
        <v/>
      </c>
      <c r="F947" s="17" t="n"/>
      <c r="G947" s="17" t="n"/>
      <c r="H947" s="13">
        <f>IFERROR(INDEX(tblTasks[SuggestedCategory],MATCH(tblTime[[#This Row],[TaskName]],tblTasks[TaskName],0)),"")</f>
        <v/>
      </c>
      <c r="I947" s="17" t="n"/>
      <c r="J947" s="13">
        <f>IF(tblTime[[#This Row],[CategoryOverwrite]]="",tblTime[[#This Row],[SuggCategory]],tblTime[[#This Row],[CategoryOverwrite]])</f>
        <v/>
      </c>
      <c r="K947" s="17" t="n"/>
      <c r="L947" s="17" t="n"/>
      <c r="M947" s="13">
        <f>IF(COUNTA(tblTime[[#This Row],[TaskName]:[Entity]],tblTime[[#This Row],[FinalCategory]:[Hours]])=4,"FILLED","OPEN")</f>
        <v/>
      </c>
      <c r="N947" s="13">
        <f>IF(SUMIFS(tblTime[Hours],tblTime[Date],tblTime[[#This Row],[Date]]) &gt; 20, "⚠ Over 20 hours!", "")</f>
        <v/>
      </c>
    </row>
    <row r="948" hidden="1">
      <c r="B948" s="14">
        <f>7+B848</f>
        <v/>
      </c>
      <c r="C948" s="15">
        <f>C928</f>
        <v/>
      </c>
      <c r="D948" s="13">
        <f>$G$2</f>
        <v/>
      </c>
      <c r="E948" s="13">
        <f>IFERROR(_xlfn.XLOOKUP(D948,tblEmployees[EmployeeName],tblEmployees[HomeDepartment],""),"")</f>
        <v/>
      </c>
      <c r="F948" s="17" t="inlineStr">
        <is>
          <t>HR (e.g., hiring, talent mgmt, employee relations)</t>
        </is>
      </c>
      <c r="G948" s="17" t="inlineStr">
        <is>
          <t>BINC internal</t>
        </is>
      </c>
      <c r="H948" s="13">
        <f>IFERROR(INDEX(tblTasks[SuggestedCategory],MATCH(tblTime[[#This Row],[TaskName]],tblTasks[TaskName],0)),"")</f>
        <v/>
      </c>
      <c r="I948" s="17" t="n"/>
      <c r="J948" s="13">
        <f>IF(tblTime[[#This Row],[CategoryOverwrite]]="",tblTime[[#This Row],[SuggCategory]],tblTime[[#This Row],[CategoryOverwrite]])</f>
        <v/>
      </c>
      <c r="K948" s="17" t="n">
        <v>2</v>
      </c>
      <c r="L948" s="17" t="inlineStr">
        <is>
          <t>Employee offboarding coordination for Renee Mohan — reviewed leaver form and initiated logistics for equipment return</t>
        </is>
      </c>
      <c r="M948" s="13">
        <f>IF(COUNTA(tblTime[[#This Row],[TaskName]:[Entity]],tblTime[[#This Row],[FinalCategory]:[Hours]])=4,"FILLED","OPEN")</f>
        <v/>
      </c>
      <c r="N948" s="13">
        <f>IF(SUMIFS(tblTime[Hours],tblTime[Date],tblTime[[#This Row],[Date]]) &gt; 20, "⚠ Over 20 hours!", "")</f>
        <v/>
      </c>
    </row>
    <row r="949" hidden="1">
      <c r="B949" s="14">
        <f>7+B849</f>
        <v/>
      </c>
      <c r="C949" s="15">
        <f>C929</f>
        <v/>
      </c>
      <c r="D949" s="13">
        <f>$G$2</f>
        <v/>
      </c>
      <c r="E949" s="13">
        <f>IFERROR(_xlfn.XLOOKUP(D949,tblEmployees[EmployeeName],tblEmployees[HomeDepartment],""),"")</f>
        <v/>
      </c>
      <c r="F949" s="17" t="inlineStr">
        <is>
          <t>Other IT</t>
        </is>
      </c>
      <c r="G949" s="17" t="inlineStr">
        <is>
          <t>BINC internal</t>
        </is>
      </c>
      <c r="H949" s="13">
        <f>IFERROR(INDEX(tblTasks[SuggestedCategory],MATCH(tblTime[[#This Row],[TaskName]],tblTasks[TaskName],0)),"")</f>
        <v/>
      </c>
      <c r="I949" s="17" t="n"/>
      <c r="J949" s="13">
        <f>IF(tblTime[[#This Row],[CategoryOverwrite]]="",tblTime[[#This Row],[SuggCategory]],tblTime[[#This Row],[CategoryOverwrite]])</f>
        <v/>
      </c>
      <c r="K949" s="17" t="n">
        <v>1.5</v>
      </c>
      <c r="L949" s="17" t="inlineStr">
        <is>
          <t>Treasury access provisioning — configured shared inbox and SharePoint folder permissions for designated users</t>
        </is>
      </c>
      <c r="M949" s="13">
        <f>IF(COUNTA(tblTime[[#This Row],[TaskName]:[Entity]],tblTime[[#This Row],[FinalCategory]:[Hours]])=4,"FILLED","OPEN")</f>
        <v/>
      </c>
      <c r="N949" s="13">
        <f>IF(SUMIFS(tblTime[Hours],tblTime[Date],tblTime[[#This Row],[Date]]) &gt; 20, "⚠ Over 20 hours!", "")</f>
        <v/>
      </c>
    </row>
    <row r="950" hidden="1">
      <c r="B950" s="14">
        <f>7+B850</f>
        <v/>
      </c>
      <c r="C950" s="15">
        <f>C930</f>
        <v/>
      </c>
      <c r="D950" s="13">
        <f>$G$2</f>
        <v/>
      </c>
      <c r="E950" s="13">
        <f>IFERROR(_xlfn.XLOOKUP(D950,tblEmployees[EmployeeName],tblEmployees[HomeDepartment],""),"")</f>
        <v/>
      </c>
      <c r="F950" s="17" t="inlineStr">
        <is>
          <t>Other IT</t>
        </is>
      </c>
      <c r="G950" s="17" t="inlineStr">
        <is>
          <t>BINC internal</t>
        </is>
      </c>
      <c r="H950" s="13">
        <f>IFERROR(INDEX(tblTasks[SuggestedCategory],MATCH(tblTime[[#This Row],[TaskName]],tblTasks[TaskName],0)),"")</f>
        <v/>
      </c>
      <c r="I950" s="17" t="n"/>
      <c r="J950" s="13">
        <f>IF(tblTime[[#This Row],[CategoryOverwrite]]="",tblTime[[#This Row],[SuggCategory]],tblTime[[#This Row],[CategoryOverwrite]])</f>
        <v/>
      </c>
      <c r="K950" s="17" t="n">
        <v>1.5</v>
      </c>
      <c r="L950" s="17" t="inlineStr">
        <is>
          <t>Laptop configuration for Shira's treasury responsibilities</t>
        </is>
      </c>
      <c r="M950" s="13">
        <f>IF(COUNTA(tblTime[[#This Row],[TaskName]:[Entity]],tblTime[[#This Row],[FinalCategory]:[Hours]])=4,"FILLED","OPEN")</f>
        <v/>
      </c>
      <c r="N950" s="13">
        <f>IF(SUMIFS(tblTime[Hours],tblTime[Date],tblTime[[#This Row],[Date]]) &gt; 20, "⚠ Over 20 hours!", "")</f>
        <v/>
      </c>
    </row>
    <row r="951" hidden="1">
      <c r="B951" s="14">
        <f>7+B851</f>
        <v/>
      </c>
      <c r="C951" s="15">
        <f>C931</f>
        <v/>
      </c>
      <c r="D951" s="13">
        <f>$G$2</f>
        <v/>
      </c>
      <c r="E951" s="13">
        <f>IFERROR(_xlfn.XLOOKUP(D951,tblEmployees[EmployeeName],tblEmployees[HomeDepartment],""),"")</f>
        <v/>
      </c>
      <c r="F951" s="17" t="inlineStr">
        <is>
          <t>Training</t>
        </is>
      </c>
      <c r="G951" s="17" t="inlineStr">
        <is>
          <t>BINC internal</t>
        </is>
      </c>
      <c r="H951" s="13">
        <f>IFERROR(INDEX(tblTasks[SuggestedCategory],MATCH(tblTime[[#This Row],[TaskName]],tblTasks[TaskName],0)),"")</f>
        <v/>
      </c>
      <c r="I951" s="17" t="n"/>
      <c r="J951" s="13">
        <f>IF(tblTime[[#This Row],[CategoryOverwrite]]="",tblTime[[#This Row],[SuggCategory]],tblTime[[#This Row],[CategoryOverwrite]])</f>
        <v/>
      </c>
      <c r="K951" s="17" t="n">
        <v>1</v>
      </c>
      <c r="L951" s="17" t="inlineStr">
        <is>
          <t>In-person guidance on new laptop setup for Shira</t>
        </is>
      </c>
      <c r="M951" s="13">
        <f>IF(COUNTA(tblTime[[#This Row],[TaskName]:[Entity]],tblTime[[#This Row],[FinalCategory]:[Hours]])=4,"FILLED","OPEN")</f>
        <v/>
      </c>
      <c r="N951" s="13">
        <f>IF(SUMIFS(tblTime[Hours],tblTime[Date],tblTime[[#This Row],[Date]]) &gt; 20, "⚠ Over 20 hours!", "")</f>
        <v/>
      </c>
    </row>
    <row r="952" hidden="1">
      <c r="B952" s="14">
        <f>7+B852</f>
        <v/>
      </c>
      <c r="C952" s="15">
        <f>C932</f>
        <v/>
      </c>
      <c r="D952" s="13">
        <f>$G$2</f>
        <v/>
      </c>
      <c r="E952" s="13">
        <f>IFERROR(_xlfn.XLOOKUP(D952,tblEmployees[EmployeeName],tblEmployees[HomeDepartment],""),"")</f>
        <v/>
      </c>
      <c r="F952" s="17" t="inlineStr">
        <is>
          <t>Other IT</t>
        </is>
      </c>
      <c r="G952" s="17" t="inlineStr">
        <is>
          <t>BINC internal</t>
        </is>
      </c>
      <c r="H952" s="13">
        <f>IFERROR(INDEX(tblTasks[SuggestedCategory],MATCH(tblTime[[#This Row],[TaskName]],tblTasks[TaskName],0)),"")</f>
        <v/>
      </c>
      <c r="I952" s="17" t="n"/>
      <c r="J952" s="13">
        <f>IF(tblTime[[#This Row],[CategoryOverwrite]]="",tblTime[[#This Row],[SuggCategory]],tblTime[[#This Row],[CategoryOverwrite]])</f>
        <v/>
      </c>
      <c r="K952" s="17" t="n">
        <v>0.5</v>
      </c>
      <c r="L952" s="17" t="inlineStr">
        <is>
          <t>Establishment of SharePoint site for treasury-finance file collaboration</t>
        </is>
      </c>
      <c r="M952" s="13">
        <f>IF(COUNTA(tblTime[[#This Row],[TaskName]:[Entity]],tblTime[[#This Row],[FinalCategory]:[Hours]])=4,"FILLED","OPEN")</f>
        <v/>
      </c>
      <c r="N952" s="13">
        <f>IF(SUMIFS(tblTime[Hours],tblTime[Date],tblTime[[#This Row],[Date]]) &gt; 20, "⚠ Over 20 hours!", "")</f>
        <v/>
      </c>
    </row>
    <row r="953" hidden="1">
      <c r="B953" s="14">
        <f>7+B853</f>
        <v/>
      </c>
      <c r="C953" s="15">
        <f>C933</f>
        <v/>
      </c>
      <c r="D953" s="13">
        <f>$G$2</f>
        <v/>
      </c>
      <c r="E953" s="13">
        <f>IFERROR(_xlfn.XLOOKUP(D953,tblEmployees[EmployeeName],tblEmployees[HomeDepartment],""),"")</f>
        <v/>
      </c>
      <c r="F953" s="17" t="inlineStr">
        <is>
          <t>Other IT</t>
        </is>
      </c>
      <c r="G953" s="17" t="inlineStr">
        <is>
          <t>BINC internal</t>
        </is>
      </c>
      <c r="H953" s="13">
        <f>IFERROR(INDEX(tblTasks[SuggestedCategory],MATCH(tblTime[[#This Row],[TaskName]],tblTasks[TaskName],0)),"")</f>
        <v/>
      </c>
      <c r="I953" s="17" t="n"/>
      <c r="J953" s="13">
        <f>IF(tblTime[[#This Row],[CategoryOverwrite]]="",tblTime[[#This Row],[SuggCategory]],tblTime[[#This Row],[CategoryOverwrite]])</f>
        <v/>
      </c>
      <c r="K953" s="17" t="n">
        <v>0.5</v>
      </c>
      <c r="L953" s="17" t="inlineStr">
        <is>
          <t>Access grant and synchronization training for Jennie Cheung on treasury SharePoint site</t>
        </is>
      </c>
      <c r="M953" s="13">
        <f>IF(COUNTA(tblTime[[#This Row],[TaskName]:[Entity]],tblTime[[#This Row],[FinalCategory]:[Hours]])=4,"FILLED","OPEN")</f>
        <v/>
      </c>
      <c r="N953" s="13">
        <f>IF(SUMIFS(tblTime[Hours],tblTime[Date],tblTime[[#This Row],[Date]]) &gt; 20, "⚠ Over 20 hours!", "")</f>
        <v/>
      </c>
    </row>
    <row r="954" hidden="1">
      <c r="B954" s="14">
        <f>7+B854</f>
        <v/>
      </c>
      <c r="C954" s="15">
        <f>C934</f>
        <v/>
      </c>
      <c r="D954" s="13">
        <f>$G$2</f>
        <v/>
      </c>
      <c r="E954" s="13">
        <f>IFERROR(_xlfn.XLOOKUP(D954,tblEmployees[EmployeeName],tblEmployees[HomeDepartment],""),"")</f>
        <v/>
      </c>
      <c r="F954" s="17" t="inlineStr">
        <is>
          <t>Other IT</t>
        </is>
      </c>
      <c r="G954" s="17" t="inlineStr">
        <is>
          <t>BINC internal</t>
        </is>
      </c>
      <c r="H954" s="13">
        <f>IFERROR(INDEX(tblTasks[SuggestedCategory],MATCH(tblTime[[#This Row],[TaskName]],tblTasks[TaskName],0)),"")</f>
        <v/>
      </c>
      <c r="I954" s="17" t="n"/>
      <c r="J954" s="13">
        <f>IF(tblTime[[#This Row],[CategoryOverwrite]]="",tblTime[[#This Row],[SuggCategory]],tblTime[[#This Row],[CategoryOverwrite]])</f>
        <v/>
      </c>
      <c r="K954" s="17" t="n">
        <v>1</v>
      </c>
      <c r="L954" s="17" t="inlineStr">
        <is>
          <t>Procurement of home office printer/scanner for Rita Iomdina post-approval</t>
        </is>
      </c>
      <c r="M954" s="13">
        <f>IF(COUNTA(tblTime[[#This Row],[TaskName]:[Entity]],tblTime[[#This Row],[FinalCategory]:[Hours]])=4,"FILLED","OPEN")</f>
        <v/>
      </c>
      <c r="N954" s="13">
        <f>IF(SUMIFS(tblTime[Hours],tblTime[Date],tblTime[[#This Row],[Date]]) &gt; 20, "⚠ Over 20 hours!", "")</f>
        <v/>
      </c>
    </row>
    <row r="955" hidden="1">
      <c r="B955" s="14">
        <f>7+B855</f>
        <v/>
      </c>
      <c r="C955" s="15">
        <f>C935</f>
        <v/>
      </c>
      <c r="D955" s="13">
        <f>$G$2</f>
        <v/>
      </c>
      <c r="E955" s="13">
        <f>IFERROR(_xlfn.XLOOKUP(D955,tblEmployees[EmployeeName],tblEmployees[HomeDepartment],""),"")</f>
        <v/>
      </c>
      <c r="F955" s="17" t="n"/>
      <c r="G955" s="17" t="n"/>
      <c r="H955" s="13">
        <f>IFERROR(INDEX(tblTasks[SuggestedCategory],MATCH(tblTime[[#This Row],[TaskName]],tblTasks[TaskName],0)),"")</f>
        <v/>
      </c>
      <c r="I955" s="17" t="n"/>
      <c r="J955" s="13">
        <f>IF(tblTime[[#This Row],[CategoryOverwrite]]="",tblTime[[#This Row],[SuggCategory]],tblTime[[#This Row],[CategoryOverwrite]])</f>
        <v/>
      </c>
      <c r="K955" s="17" t="n"/>
      <c r="L955" s="17" t="n"/>
      <c r="M955" s="13">
        <f>IF(COUNTA(tblTime[[#This Row],[TaskName]:[Entity]],tblTime[[#This Row],[FinalCategory]:[Hours]])=4,"FILLED","OPEN")</f>
        <v/>
      </c>
      <c r="N955" s="13">
        <f>IF(SUMIFS(tblTime[Hours],tblTime[Date],tblTime[[#This Row],[Date]]) &gt; 20, "⚠ Over 20 hours!", "")</f>
        <v/>
      </c>
    </row>
    <row r="956" hidden="1">
      <c r="B956" s="14">
        <f>7+B856</f>
        <v/>
      </c>
      <c r="C956" s="15">
        <f>C936</f>
        <v/>
      </c>
      <c r="D956" s="13">
        <f>$G$2</f>
        <v/>
      </c>
      <c r="E956" s="13">
        <f>IFERROR(_xlfn.XLOOKUP(D956,tblEmployees[EmployeeName],tblEmployees[HomeDepartment],""),"")</f>
        <v/>
      </c>
      <c r="F956" s="17" t="n"/>
      <c r="G956" s="17" t="n"/>
      <c r="H956" s="13">
        <f>IFERROR(INDEX(tblTasks[SuggestedCategory],MATCH(tblTime[[#This Row],[TaskName]],tblTasks[TaskName],0)),"")</f>
        <v/>
      </c>
      <c r="I956" s="17" t="n"/>
      <c r="J956" s="13">
        <f>IF(tblTime[[#This Row],[CategoryOverwrite]]="",tblTime[[#This Row],[SuggCategory]],tblTime[[#This Row],[CategoryOverwrite]])</f>
        <v/>
      </c>
      <c r="K956" s="17" t="n"/>
      <c r="L956" s="17" t="n"/>
      <c r="M956" s="13">
        <f>IF(COUNTA(tblTime[[#This Row],[TaskName]:[Entity]],tblTime[[#This Row],[FinalCategory]:[Hours]])=4,"FILLED","OPEN")</f>
        <v/>
      </c>
      <c r="N956" s="13">
        <f>IF(SUMIFS(tblTime[Hours],tblTime[Date],tblTime[[#This Row],[Date]]) &gt; 20, "⚠ Over 20 hours!", "")</f>
        <v/>
      </c>
    </row>
    <row r="957" hidden="1">
      <c r="B957" s="14">
        <f>7+B857</f>
        <v/>
      </c>
      <c r="C957" s="15">
        <f>C937</f>
        <v/>
      </c>
      <c r="D957" s="13">
        <f>$G$2</f>
        <v/>
      </c>
      <c r="E957" s="13">
        <f>IFERROR(_xlfn.XLOOKUP(D957,tblEmployees[EmployeeName],tblEmployees[HomeDepartment],""),"")</f>
        <v/>
      </c>
      <c r="F957" s="17" t="n"/>
      <c r="G957" s="17" t="n"/>
      <c r="H957" s="13">
        <f>IFERROR(INDEX(tblTasks[SuggestedCategory],MATCH(tblTime[[#This Row],[TaskName]],tblTasks[TaskName],0)),"")</f>
        <v/>
      </c>
      <c r="I957" s="17" t="n"/>
      <c r="J957" s="13">
        <f>IF(tblTime[[#This Row],[CategoryOverwrite]]="",tblTime[[#This Row],[SuggCategory]],tblTime[[#This Row],[CategoryOverwrite]])</f>
        <v/>
      </c>
      <c r="K957" s="17" t="n"/>
      <c r="L957" s="17" t="n"/>
      <c r="M957" s="13">
        <f>IF(COUNTA(tblTime[[#This Row],[TaskName]:[Entity]],tblTime[[#This Row],[FinalCategory]:[Hours]])=4,"FILLED","OPEN")</f>
        <v/>
      </c>
      <c r="N957" s="13">
        <f>IF(SUMIFS(tblTime[Hours],tblTime[Date],tblTime[[#This Row],[Date]]) &gt; 20, "⚠ Over 20 hours!", "")</f>
        <v/>
      </c>
    </row>
    <row r="958" hidden="1">
      <c r="B958" s="14">
        <f>7+B858</f>
        <v/>
      </c>
      <c r="C958" s="15">
        <f>C938</f>
        <v/>
      </c>
      <c r="D958" s="13">
        <f>$G$2</f>
        <v/>
      </c>
      <c r="E958" s="13">
        <f>IFERROR(_xlfn.XLOOKUP(D958,tblEmployees[EmployeeName],tblEmployees[HomeDepartment],""),"")</f>
        <v/>
      </c>
      <c r="F958" s="17" t="n"/>
      <c r="G958" s="17" t="n"/>
      <c r="H958" s="13">
        <f>IFERROR(INDEX(tblTasks[SuggestedCategory],MATCH(tblTime[[#This Row],[TaskName]],tblTasks[TaskName],0)),"")</f>
        <v/>
      </c>
      <c r="I958" s="17" t="n"/>
      <c r="J958" s="13">
        <f>IF(tblTime[[#This Row],[CategoryOverwrite]]="",tblTime[[#This Row],[SuggCategory]],tblTime[[#This Row],[CategoryOverwrite]])</f>
        <v/>
      </c>
      <c r="K958" s="17" t="n"/>
      <c r="L958" s="17" t="n"/>
      <c r="M958" s="13">
        <f>IF(COUNTA(tblTime[[#This Row],[TaskName]:[Entity]],tblTime[[#This Row],[FinalCategory]:[Hours]])=4,"FILLED","OPEN")</f>
        <v/>
      </c>
      <c r="N958" s="13">
        <f>IF(SUMIFS(tblTime[Hours],tblTime[Date],tblTime[[#This Row],[Date]]) &gt; 20, "⚠ Over 20 hours!", "")</f>
        <v/>
      </c>
    </row>
    <row r="959" hidden="1">
      <c r="B959" s="14">
        <f>7+B859</f>
        <v/>
      </c>
      <c r="C959" s="15">
        <f>C939</f>
        <v/>
      </c>
      <c r="D959" s="13">
        <f>$G$2</f>
        <v/>
      </c>
      <c r="E959" s="13">
        <f>IFERROR(_xlfn.XLOOKUP(D959,tblEmployees[EmployeeName],tblEmployees[HomeDepartment],""),"")</f>
        <v/>
      </c>
      <c r="F959" s="17" t="n"/>
      <c r="G959" s="17" t="n"/>
      <c r="H959" s="13">
        <f>IFERROR(INDEX(tblTasks[SuggestedCategory],MATCH(tblTime[[#This Row],[TaskName]],tblTasks[TaskName],0)),"")</f>
        <v/>
      </c>
      <c r="I959" s="17" t="n"/>
      <c r="J959" s="13">
        <f>IF(tblTime[[#This Row],[CategoryOverwrite]]="",tblTime[[#This Row],[SuggCategory]],tblTime[[#This Row],[CategoryOverwrite]])</f>
        <v/>
      </c>
      <c r="K959" s="17" t="n"/>
      <c r="L959" s="17" t="n"/>
      <c r="M959" s="13">
        <f>IF(COUNTA(tblTime[[#This Row],[TaskName]:[Entity]],tblTime[[#This Row],[FinalCategory]:[Hours]])=4,"FILLED","OPEN")</f>
        <v/>
      </c>
      <c r="N959" s="13">
        <f>IF(SUMIFS(tblTime[Hours],tblTime[Date],tblTime[[#This Row],[Date]]) &gt; 20, "⚠ Over 20 hours!", "")</f>
        <v/>
      </c>
    </row>
    <row r="960" hidden="1">
      <c r="B960" s="14">
        <f>7+B860</f>
        <v/>
      </c>
      <c r="C960" s="15">
        <f>C940</f>
        <v/>
      </c>
      <c r="D960" s="13">
        <f>$G$2</f>
        <v/>
      </c>
      <c r="E960" s="13">
        <f>IFERROR(_xlfn.XLOOKUP(D960,tblEmployees[EmployeeName],tblEmployees[HomeDepartment],""),"")</f>
        <v/>
      </c>
      <c r="F960" s="17" t="n"/>
      <c r="G960" s="17" t="n"/>
      <c r="H960" s="13">
        <f>IFERROR(INDEX(tblTasks[SuggestedCategory],MATCH(tblTime[[#This Row],[TaskName]],tblTasks[TaskName],0)),"")</f>
        <v/>
      </c>
      <c r="I960" s="17" t="n"/>
      <c r="J960" s="13">
        <f>IF(tblTime[[#This Row],[CategoryOverwrite]]="",tblTime[[#This Row],[SuggCategory]],tblTime[[#This Row],[CategoryOverwrite]])</f>
        <v/>
      </c>
      <c r="K960" s="17" t="n"/>
      <c r="L960" s="17" t="n"/>
      <c r="M960" s="13">
        <f>IF(COUNTA(tblTime[[#This Row],[TaskName]:[Entity]],tblTime[[#This Row],[FinalCategory]:[Hours]])=4,"FILLED","OPEN")</f>
        <v/>
      </c>
      <c r="N960" s="13">
        <f>IF(SUMIFS(tblTime[Hours],tblTime[Date],tblTime[[#This Row],[Date]]) &gt; 20, "⚠ Over 20 hours!", "")</f>
        <v/>
      </c>
    </row>
    <row r="961" hidden="1">
      <c r="B961" s="14">
        <f>7+B861</f>
        <v/>
      </c>
      <c r="C961" s="15">
        <f>C941</f>
        <v/>
      </c>
      <c r="D961" s="13">
        <f>$G$2</f>
        <v/>
      </c>
      <c r="E961" s="13">
        <f>IFERROR(_xlfn.XLOOKUP(D961,tblEmployees[EmployeeName],tblEmployees[HomeDepartment],""),"")</f>
        <v/>
      </c>
      <c r="F961" s="17" t="n"/>
      <c r="G961" s="17" t="n"/>
      <c r="H961" s="13">
        <f>IFERROR(INDEX(tblTasks[SuggestedCategory],MATCH(tblTime[[#This Row],[TaskName]],tblTasks[TaskName],0)),"")</f>
        <v/>
      </c>
      <c r="I961" s="17" t="n"/>
      <c r="J961" s="13">
        <f>IF(tblTime[[#This Row],[CategoryOverwrite]]="",tblTime[[#This Row],[SuggCategory]],tblTime[[#This Row],[CategoryOverwrite]])</f>
        <v/>
      </c>
      <c r="K961" s="17" t="n"/>
      <c r="L961" s="17" t="n"/>
      <c r="M961" s="13">
        <f>IF(COUNTA(tblTime[[#This Row],[TaskName]:[Entity]],tblTime[[#This Row],[FinalCategory]:[Hours]])=4,"FILLED","OPEN")</f>
        <v/>
      </c>
      <c r="N961" s="13">
        <f>IF(SUMIFS(tblTime[Hours],tblTime[Date],tblTime[[#This Row],[Date]]) &gt; 20, "⚠ Over 20 hours!", "")</f>
        <v/>
      </c>
    </row>
    <row r="962" hidden="1">
      <c r="B962" s="14">
        <f>7+B862</f>
        <v/>
      </c>
      <c r="C962" s="15">
        <f>C942</f>
        <v/>
      </c>
      <c r="D962" s="13">
        <f>$G$2</f>
        <v/>
      </c>
      <c r="E962" s="13">
        <f>IFERROR(_xlfn.XLOOKUP(D962,tblEmployees[EmployeeName],tblEmployees[HomeDepartment],""),"")</f>
        <v/>
      </c>
      <c r="F962" s="17" t="n"/>
      <c r="G962" s="17" t="n"/>
      <c r="H962" s="13">
        <f>IFERROR(INDEX(tblTasks[SuggestedCategory],MATCH(tblTime[[#This Row],[TaskName]],tblTasks[TaskName],0)),"")</f>
        <v/>
      </c>
      <c r="I962" s="17" t="n"/>
      <c r="J962" s="13">
        <f>IF(tblTime[[#This Row],[CategoryOverwrite]]="",tblTime[[#This Row],[SuggCategory]],tblTime[[#This Row],[CategoryOverwrite]])</f>
        <v/>
      </c>
      <c r="K962" s="17" t="n"/>
      <c r="L962" s="17" t="n"/>
      <c r="M962" s="13">
        <f>IF(COUNTA(tblTime[[#This Row],[TaskName]:[Entity]],tblTime[[#This Row],[FinalCategory]:[Hours]])=4,"FILLED","OPEN")</f>
        <v/>
      </c>
      <c r="N962" s="13">
        <f>IF(SUMIFS(tblTime[Hours],tblTime[Date],tblTime[[#This Row],[Date]]) &gt; 20, "⚠ Over 20 hours!", "")</f>
        <v/>
      </c>
    </row>
    <row r="963" hidden="1">
      <c r="B963" s="14">
        <f>7+B863</f>
        <v/>
      </c>
      <c r="C963" s="15">
        <f>C943</f>
        <v/>
      </c>
      <c r="D963" s="13">
        <f>$G$2</f>
        <v/>
      </c>
      <c r="E963" s="13">
        <f>IFERROR(_xlfn.XLOOKUP(D963,tblEmployees[EmployeeName],tblEmployees[HomeDepartment],""),"")</f>
        <v/>
      </c>
      <c r="F963" s="17" t="n"/>
      <c r="G963" s="17" t="n"/>
      <c r="H963" s="13">
        <f>IFERROR(INDEX(tblTasks[SuggestedCategory],MATCH(tblTime[[#This Row],[TaskName]],tblTasks[TaskName],0)),"")</f>
        <v/>
      </c>
      <c r="I963" s="17" t="n"/>
      <c r="J963" s="13">
        <f>IF(tblTime[[#This Row],[CategoryOverwrite]]="",tblTime[[#This Row],[SuggCategory]],tblTime[[#This Row],[CategoryOverwrite]])</f>
        <v/>
      </c>
      <c r="K963" s="17" t="n"/>
      <c r="L963" s="17" t="n"/>
      <c r="M963" s="13">
        <f>IF(COUNTA(tblTime[[#This Row],[TaskName]:[Entity]],tblTime[[#This Row],[FinalCategory]:[Hours]])=4,"FILLED","OPEN")</f>
        <v/>
      </c>
      <c r="N963" s="13">
        <f>IF(SUMIFS(tblTime[Hours],tblTime[Date],tblTime[[#This Row],[Date]]) &gt; 20, "⚠ Over 20 hours!", "")</f>
        <v/>
      </c>
    </row>
    <row r="964" hidden="1">
      <c r="B964" s="14">
        <f>7+B864</f>
        <v/>
      </c>
      <c r="C964" s="15">
        <f>C944</f>
        <v/>
      </c>
      <c r="D964" s="13">
        <f>$G$2</f>
        <v/>
      </c>
      <c r="E964" s="13">
        <f>IFERROR(_xlfn.XLOOKUP(D964,tblEmployees[EmployeeName],tblEmployees[HomeDepartment],""),"")</f>
        <v/>
      </c>
      <c r="F964" s="17" t="n"/>
      <c r="G964" s="17" t="n"/>
      <c r="H964" s="13">
        <f>IFERROR(INDEX(tblTasks[SuggestedCategory],MATCH(tblTime[[#This Row],[TaskName]],tblTasks[TaskName],0)),"")</f>
        <v/>
      </c>
      <c r="I964" s="17" t="n"/>
      <c r="J964" s="13">
        <f>IF(tblTime[[#This Row],[CategoryOverwrite]]="",tblTime[[#This Row],[SuggCategory]],tblTime[[#This Row],[CategoryOverwrite]])</f>
        <v/>
      </c>
      <c r="K964" s="17" t="n"/>
      <c r="L964" s="17" t="n"/>
      <c r="M964" s="13">
        <f>IF(COUNTA(tblTime[[#This Row],[TaskName]:[Entity]],tblTime[[#This Row],[FinalCategory]:[Hours]])=4,"FILLED","OPEN")</f>
        <v/>
      </c>
      <c r="N964" s="13">
        <f>IF(SUMIFS(tblTime[Hours],tblTime[Date],tblTime[[#This Row],[Date]]) &gt; 20, "⚠ Over 20 hours!", "")</f>
        <v/>
      </c>
    </row>
    <row r="965" hidden="1">
      <c r="B965" s="14">
        <f>7+B865</f>
        <v/>
      </c>
      <c r="C965" s="15">
        <f>C945</f>
        <v/>
      </c>
      <c r="D965" s="13">
        <f>$G$2</f>
        <v/>
      </c>
      <c r="E965" s="13">
        <f>IFERROR(_xlfn.XLOOKUP(D965,tblEmployees[EmployeeName],tblEmployees[HomeDepartment],""),"")</f>
        <v/>
      </c>
      <c r="F965" s="17" t="n"/>
      <c r="G965" s="17" t="n"/>
      <c r="H965" s="13">
        <f>IFERROR(INDEX(tblTasks[SuggestedCategory],MATCH(tblTime[[#This Row],[TaskName]],tblTasks[TaskName],0)),"")</f>
        <v/>
      </c>
      <c r="I965" s="17" t="n"/>
      <c r="J965" s="13">
        <f>IF(tblTime[[#This Row],[CategoryOverwrite]]="",tblTime[[#This Row],[SuggCategory]],tblTime[[#This Row],[CategoryOverwrite]])</f>
        <v/>
      </c>
      <c r="K965" s="17" t="n"/>
      <c r="L965" s="17" t="n"/>
      <c r="M965" s="13">
        <f>IF(COUNTA(tblTime[[#This Row],[TaskName]:[Entity]],tblTime[[#This Row],[FinalCategory]:[Hours]])=4,"FILLED","OPEN")</f>
        <v/>
      </c>
      <c r="N965" s="13">
        <f>IF(SUMIFS(tblTime[Hours],tblTime[Date],tblTime[[#This Row],[Date]]) &gt; 20, "⚠ Over 20 hours!", "")</f>
        <v/>
      </c>
    </row>
    <row r="966" hidden="1">
      <c r="B966" s="14">
        <f>7+B866</f>
        <v/>
      </c>
      <c r="C966" s="15">
        <f>C946</f>
        <v/>
      </c>
      <c r="D966" s="13">
        <f>$G$2</f>
        <v/>
      </c>
      <c r="E966" s="13">
        <f>IFERROR(_xlfn.XLOOKUP(D966,tblEmployees[EmployeeName],tblEmployees[HomeDepartment],""),"")</f>
        <v/>
      </c>
      <c r="F966" s="17" t="n"/>
      <c r="G966" s="17" t="n"/>
      <c r="H966" s="13">
        <f>IFERROR(INDEX(tblTasks[SuggestedCategory],MATCH(tblTime[[#This Row],[TaskName]],tblTasks[TaskName],0)),"")</f>
        <v/>
      </c>
      <c r="I966" s="17" t="n"/>
      <c r="J966" s="13">
        <f>IF(tblTime[[#This Row],[CategoryOverwrite]]="",tblTime[[#This Row],[SuggCategory]],tblTime[[#This Row],[CategoryOverwrite]])</f>
        <v/>
      </c>
      <c r="K966" s="17" t="n"/>
      <c r="L966" s="17" t="n"/>
      <c r="M966" s="13">
        <f>IF(COUNTA(tblTime[[#This Row],[TaskName]:[Entity]],tblTime[[#This Row],[FinalCategory]:[Hours]])=4,"FILLED","OPEN")</f>
        <v/>
      </c>
      <c r="N966" s="13">
        <f>IF(SUMIFS(tblTime[Hours],tblTime[Date],tblTime[[#This Row],[Date]]) &gt; 20, "⚠ Over 20 hours!", "")</f>
        <v/>
      </c>
    </row>
    <row r="967" hidden="1">
      <c r="B967" s="14">
        <f>7+B867</f>
        <v/>
      </c>
      <c r="C967" s="15">
        <f>C947</f>
        <v/>
      </c>
      <c r="D967" s="13">
        <f>$G$2</f>
        <v/>
      </c>
      <c r="E967" s="13">
        <f>IFERROR(_xlfn.XLOOKUP(D967,tblEmployees[EmployeeName],tblEmployees[HomeDepartment],""),"")</f>
        <v/>
      </c>
      <c r="F967" s="17" t="n"/>
      <c r="G967" s="17" t="n"/>
      <c r="H967" s="13">
        <f>IFERROR(INDEX(tblTasks[SuggestedCategory],MATCH(tblTime[[#This Row],[TaskName]],tblTasks[TaskName],0)),"")</f>
        <v/>
      </c>
      <c r="I967" s="17" t="n"/>
      <c r="J967" s="13">
        <f>IF(tblTime[[#This Row],[CategoryOverwrite]]="",tblTime[[#This Row],[SuggCategory]],tblTime[[#This Row],[CategoryOverwrite]])</f>
        <v/>
      </c>
      <c r="K967" s="17" t="n"/>
      <c r="L967" s="17" t="n"/>
      <c r="M967" s="13">
        <f>IF(COUNTA(tblTime[[#This Row],[TaskName]:[Entity]],tblTime[[#This Row],[FinalCategory]:[Hours]])=4,"FILLED","OPEN")</f>
        <v/>
      </c>
      <c r="N967" s="13">
        <f>IF(SUMIFS(tblTime[Hours],tblTime[Date],tblTime[[#This Row],[Date]]) &gt; 20, "⚠ Over 20 hours!", "")</f>
        <v/>
      </c>
    </row>
    <row r="968" hidden="1">
      <c r="B968" s="14">
        <f>7+B868</f>
        <v/>
      </c>
      <c r="C968" s="15">
        <f>C948</f>
        <v/>
      </c>
      <c r="D968" s="13">
        <f>$G$2</f>
        <v/>
      </c>
      <c r="E968" s="13">
        <f>IFERROR(_xlfn.XLOOKUP(D968,tblEmployees[EmployeeName],tblEmployees[HomeDepartment],""),"")</f>
        <v/>
      </c>
      <c r="F968" s="17" t="inlineStr">
        <is>
          <t>HR (e.g., hiring, talent mgmt, employee relations)</t>
        </is>
      </c>
      <c r="G968" s="17" t="inlineStr">
        <is>
          <t>BINC internal</t>
        </is>
      </c>
      <c r="H968" s="13">
        <f>IFERROR(INDEX(tblTasks[SuggestedCategory],MATCH(tblTime[[#This Row],[TaskName]],tblTasks[TaskName],0)),"")</f>
        <v/>
      </c>
      <c r="I968" s="17" t="n"/>
      <c r="J968" s="13">
        <f>IF(tblTime[[#This Row],[CategoryOverwrite]]="",tblTime[[#This Row],[SuggCategory]],tblTime[[#This Row],[CategoryOverwrite]])</f>
        <v/>
      </c>
      <c r="K968" s="17" t="n">
        <v>0.5</v>
      </c>
      <c r="L968" s="17" t="inlineStr">
        <is>
          <t>Leaver coordination — Renee Mohan: mailroom email sent for equipment return label and return shipping coordination</t>
        </is>
      </c>
      <c r="M968" s="13">
        <f>IF(COUNTA(tblTime[[#This Row],[TaskName]:[Entity]],tblTime[[#This Row],[FinalCategory]:[Hours]])=4,"FILLED","OPEN")</f>
        <v/>
      </c>
      <c r="N968" s="13">
        <f>IF(SUMIFS(tblTime[Hours],tblTime[Date],tblTime[[#This Row],[Date]]) &gt; 20, "⚠ Over 20 hours!", "")</f>
        <v/>
      </c>
    </row>
    <row r="969" hidden="1">
      <c r="B969" s="14">
        <f>7+B869</f>
        <v/>
      </c>
      <c r="C969" s="15">
        <f>C949</f>
        <v/>
      </c>
      <c r="D969" s="13">
        <f>$G$2</f>
        <v/>
      </c>
      <c r="E969" s="13">
        <f>IFERROR(_xlfn.XLOOKUP(D969,tblEmployees[EmployeeName],tblEmployees[HomeDepartment],""),"")</f>
        <v/>
      </c>
      <c r="F969" s="17" t="inlineStr">
        <is>
          <t>Other IT</t>
        </is>
      </c>
      <c r="G969" s="17" t="inlineStr">
        <is>
          <t>BINC internal</t>
        </is>
      </c>
      <c r="H969" s="13">
        <f>IFERROR(INDEX(tblTasks[SuggestedCategory],MATCH(tblTime[[#This Row],[TaskName]],tblTasks[TaskName],0)),"")</f>
        <v/>
      </c>
      <c r="I969" s="17" t="n"/>
      <c r="J969" s="13">
        <f>IF(tblTime[[#This Row],[CategoryOverwrite]]="",tblTime[[#This Row],[SuggCategory]],tblTime[[#This Row],[CategoryOverwrite]])</f>
        <v/>
      </c>
      <c r="K969" s="17" t="n">
        <v>1.5</v>
      </c>
      <c r="L969" s="17" t="inlineStr">
        <is>
          <t>Treasury shared inbox configuration for Monica Betonio; Intune hash ID imaging request sent to Matthias Marx</t>
        </is>
      </c>
      <c r="M969" s="13">
        <f>IF(COUNTA(tblTime[[#This Row],[TaskName]:[Entity]],tblTime[[#This Row],[FinalCategory]:[Hours]])=4,"FILLED","OPEN")</f>
        <v/>
      </c>
      <c r="N969" s="13">
        <f>IF(SUMIFS(tblTime[Hours],tblTime[Date],tblTime[[#This Row],[Date]]) &gt; 20, "⚠ Over 20 hours!", "")</f>
        <v/>
      </c>
    </row>
    <row r="970" hidden="1">
      <c r="B970" s="14">
        <f>7+B870</f>
        <v/>
      </c>
      <c r="C970" s="15">
        <f>C950</f>
        <v/>
      </c>
      <c r="D970" s="13">
        <f>$G$2</f>
        <v/>
      </c>
      <c r="E970" s="13">
        <f>IFERROR(_xlfn.XLOOKUP(D970,tblEmployees[EmployeeName],tblEmployees[HomeDepartment],""),"")</f>
        <v/>
      </c>
      <c r="F970" s="17" t="inlineStr">
        <is>
          <t>Other IT</t>
        </is>
      </c>
      <c r="G970" s="17" t="inlineStr">
        <is>
          <t>Versidi, Inc.</t>
        </is>
      </c>
      <c r="H970" s="13">
        <f>IFERROR(INDEX(tblTasks[SuggestedCategory],MATCH(tblTime[[#This Row],[TaskName]],tblTasks[TaskName],0)),"")</f>
        <v/>
      </c>
      <c r="I970" s="17" t="n"/>
      <c r="J970" s="13">
        <f>IF(tblTime[[#This Row],[CategoryOverwrite]]="",tblTime[[#This Row],[SuggCategory]],tblTime[[#This Row],[CategoryOverwrite]])</f>
        <v/>
      </c>
      <c r="K970" s="17" t="n">
        <v>0.5</v>
      </c>
      <c r="L970" s="17" t="inlineStr">
        <is>
          <t>End user equipment coordination — Janna Richmond: FedEx return label request (KB + mouse) and AirPods Pro ordered via CDW</t>
        </is>
      </c>
      <c r="M970" s="13">
        <f>IF(COUNTA(tblTime[[#This Row],[TaskName]:[Entity]],tblTime[[#This Row],[FinalCategory]:[Hours]])=4,"FILLED","OPEN")</f>
        <v/>
      </c>
      <c r="N970" s="13">
        <f>IF(SUMIFS(tblTime[Hours],tblTime[Date],tblTime[[#This Row],[Date]]) &gt; 20, "⚠ Over 20 hours!", "")</f>
        <v/>
      </c>
    </row>
    <row r="971" hidden="1">
      <c r="B971" s="14">
        <f>7+B871</f>
        <v/>
      </c>
      <c r="C971" s="15">
        <f>C951</f>
        <v/>
      </c>
      <c r="D971" s="13">
        <f>$G$2</f>
        <v/>
      </c>
      <c r="E971" s="13">
        <f>IFERROR(_xlfn.XLOOKUP(D971,tblEmployees[EmployeeName],tblEmployees[HomeDepartment],""),"")</f>
        <v/>
      </c>
      <c r="F971" s="17" t="inlineStr">
        <is>
          <t>Other IT</t>
        </is>
      </c>
      <c r="G971" s="17" t="inlineStr">
        <is>
          <t>Education OH</t>
        </is>
      </c>
      <c r="H971" s="13">
        <f>IFERROR(INDEX(tblTasks[SuggestedCategory],MATCH(tblTime[[#This Row],[TaskName]],tblTasks[TaskName],0)),"")</f>
        <v/>
      </c>
      <c r="I971" s="17" t="n"/>
      <c r="J971" s="13">
        <f>IF(tblTime[[#This Row],[CategoryOverwrite]]="",tblTime[[#This Row],[SuggCategory]],tblTime[[#This Row],[CategoryOverwrite]])</f>
        <v/>
      </c>
      <c r="K971" s="17" t="n">
        <v>0.5</v>
      </c>
      <c r="L971" s="17" t="inlineStr">
        <is>
          <t>End user equipment procurement — mobile device accessory ordered for Laura Schroven (iPhone case)</t>
        </is>
      </c>
      <c r="M971" s="13">
        <f>IF(COUNTA(tblTime[[#This Row],[TaskName]:[Entity]],tblTime[[#This Row],[FinalCategory]:[Hours]])=4,"FILLED","OPEN")</f>
        <v/>
      </c>
      <c r="N971" s="13">
        <f>IF(SUMIFS(tblTime[Hours],tblTime[Date],tblTime[[#This Row],[Date]]) &gt; 20, "⚠ Over 20 hours!", "")</f>
        <v/>
      </c>
    </row>
    <row r="972" hidden="1">
      <c r="B972" s="14">
        <f>7+B872</f>
        <v/>
      </c>
      <c r="C972" s="15">
        <f>C952</f>
        <v/>
      </c>
      <c r="D972" s="13">
        <f>$G$2</f>
        <v/>
      </c>
      <c r="E972" s="13">
        <f>IFERROR(_xlfn.XLOOKUP(D972,tblEmployees[EmployeeName],tblEmployees[HomeDepartment],""),"")</f>
        <v/>
      </c>
      <c r="F972" s="17" t="inlineStr">
        <is>
          <t>Other IT</t>
        </is>
      </c>
      <c r="G972" s="17" t="inlineStr">
        <is>
          <t>BINC internal</t>
        </is>
      </c>
      <c r="H972" s="13">
        <f>IFERROR(INDEX(tblTasks[SuggestedCategory],MATCH(tblTime[[#This Row],[TaskName]],tblTasks[TaskName],0)),"")</f>
        <v/>
      </c>
      <c r="I972" s="17" t="n"/>
      <c r="J972" s="13">
        <f>IF(tblTime[[#This Row],[CategoryOverwrite]]="",tblTime[[#This Row],[SuggCategory]],tblTime[[#This Row],[CategoryOverwrite]])</f>
        <v/>
      </c>
      <c r="K972" s="17" t="n">
        <v>0.5</v>
      </c>
      <c r="L972" s="17" t="inlineStr">
        <is>
          <t>OneDrive migration coordination — Teams message to Mike Terruso (PRH IT) re: Kevin Corcoran data migration</t>
        </is>
      </c>
      <c r="M972" s="13">
        <f>IF(COUNTA(tblTime[[#This Row],[TaskName]:[Entity]],tblTime[[#This Row],[FinalCategory]:[Hours]])=4,"FILLED","OPEN")</f>
        <v/>
      </c>
      <c r="N972" s="13">
        <f>IF(SUMIFS(tblTime[Hours],tblTime[Date],tblTime[[#This Row],[Date]]) &gt; 20, "⚠ Over 20 hours!", "")</f>
        <v/>
      </c>
    </row>
    <row r="973" hidden="1">
      <c r="B973" s="14">
        <f>7+B873</f>
        <v/>
      </c>
      <c r="C973" s="15">
        <f>C953</f>
        <v/>
      </c>
      <c r="D973" s="13">
        <f>$G$2</f>
        <v/>
      </c>
      <c r="E973" s="13">
        <f>IFERROR(_xlfn.XLOOKUP(D973,tblEmployees[EmployeeName],tblEmployees[HomeDepartment],""),"")</f>
        <v/>
      </c>
      <c r="F973" s="17" t="inlineStr">
        <is>
          <t>Other IT</t>
        </is>
      </c>
      <c r="G973" s="17" t="inlineStr">
        <is>
          <t>BINC internal</t>
        </is>
      </c>
      <c r="H973" s="13">
        <f>IFERROR(INDEX(tblTasks[SuggestedCategory],MATCH(tblTime[[#This Row],[TaskName]],tblTasks[TaskName],0)),"")</f>
        <v/>
      </c>
      <c r="I973" s="17" t="n"/>
      <c r="J973" s="13">
        <f>IF(tblTime[[#This Row],[CategoryOverwrite]]="",tblTime[[#This Row],[SuggCategory]],tblTime[[#This Row],[CategoryOverwrite]])</f>
        <v/>
      </c>
      <c r="K973" s="17" t="n">
        <v>0.5</v>
      </c>
      <c r="L973" s="17" t="inlineStr">
        <is>
          <t>End user device configuration — Rhoma-Mae workstation hash ID extraction for Intune imaging</t>
        </is>
      </c>
      <c r="M973" s="13">
        <f>IF(COUNTA(tblTime[[#This Row],[TaskName]:[Entity]],tblTime[[#This Row],[FinalCategory]:[Hours]])=4,"FILLED","OPEN")</f>
        <v/>
      </c>
      <c r="N973" s="13">
        <f>IF(SUMIFS(tblTime[Hours],tblTime[Date],tblTime[[#This Row],[Date]]) &gt; 20, "⚠ Over 20 hours!", "")</f>
        <v/>
      </c>
    </row>
    <row r="974" hidden="1">
      <c r="B974" s="14">
        <f>7+B874</f>
        <v/>
      </c>
      <c r="C974" s="15">
        <f>C954</f>
        <v/>
      </c>
      <c r="D974" s="13">
        <f>$G$2</f>
        <v/>
      </c>
      <c r="E974" s="13">
        <f>IFERROR(_xlfn.XLOOKUP(D974,tblEmployees[EmployeeName],tblEmployees[HomeDepartment],""),"")</f>
        <v/>
      </c>
      <c r="F974" s="17" t="n"/>
      <c r="G974" s="17" t="n"/>
      <c r="H974" s="13">
        <f>IFERROR(INDEX(tblTasks[SuggestedCategory],MATCH(tblTime[[#This Row],[TaskName]],tblTasks[TaskName],0)),"")</f>
        <v/>
      </c>
      <c r="I974" s="17" t="n"/>
      <c r="J974" s="13">
        <f>IF(tblTime[[#This Row],[CategoryOverwrite]]="",tblTime[[#This Row],[SuggCategory]],tblTime[[#This Row],[CategoryOverwrite]])</f>
        <v/>
      </c>
      <c r="K974" s="17" t="n"/>
      <c r="L974" s="17" t="n"/>
      <c r="M974" s="13">
        <f>IF(COUNTA(tblTime[[#This Row],[TaskName]:[Entity]],tblTime[[#This Row],[FinalCategory]:[Hours]])=4,"FILLED","OPEN")</f>
        <v/>
      </c>
      <c r="N974" s="13">
        <f>IF(SUMIFS(tblTime[Hours],tblTime[Date],tblTime[[#This Row],[Date]]) &gt; 20, "⚠ Over 20 hours!", "")</f>
        <v/>
      </c>
    </row>
    <row r="975" hidden="1">
      <c r="B975" s="14">
        <f>7+B875</f>
        <v/>
      </c>
      <c r="C975" s="15">
        <f>C955</f>
        <v/>
      </c>
      <c r="D975" s="13">
        <f>$G$2</f>
        <v/>
      </c>
      <c r="E975" s="13">
        <f>IFERROR(_xlfn.XLOOKUP(D975,tblEmployees[EmployeeName],tblEmployees[HomeDepartment],""),"")</f>
        <v/>
      </c>
      <c r="F975" s="17" t="n"/>
      <c r="G975" s="17" t="n"/>
      <c r="H975" s="13">
        <f>IFERROR(INDEX(tblTasks[SuggestedCategory],MATCH(tblTime[[#This Row],[TaskName]],tblTasks[TaskName],0)),"")</f>
        <v/>
      </c>
      <c r="I975" s="17" t="n"/>
      <c r="J975" s="13">
        <f>IF(tblTime[[#This Row],[CategoryOverwrite]]="",tblTime[[#This Row],[SuggCategory]],tblTime[[#This Row],[CategoryOverwrite]])</f>
        <v/>
      </c>
      <c r="K975" s="17" t="n"/>
      <c r="L975" s="17" t="n"/>
      <c r="M975" s="13">
        <f>IF(COUNTA(tblTime[[#This Row],[TaskName]:[Entity]],tblTime[[#This Row],[FinalCategory]:[Hours]])=4,"FILLED","OPEN")</f>
        <v/>
      </c>
      <c r="N975" s="13">
        <f>IF(SUMIFS(tblTime[Hours],tblTime[Date],tblTime[[#This Row],[Date]]) &gt; 20, "⚠ Over 20 hours!", "")</f>
        <v/>
      </c>
    </row>
    <row r="976" hidden="1">
      <c r="B976" s="14">
        <f>7+B876</f>
        <v/>
      </c>
      <c r="C976" s="15">
        <f>C956</f>
        <v/>
      </c>
      <c r="D976" s="13">
        <f>$G$2</f>
        <v/>
      </c>
      <c r="E976" s="13">
        <f>IFERROR(_xlfn.XLOOKUP(D976,tblEmployees[EmployeeName],tblEmployees[HomeDepartment],""),"")</f>
        <v/>
      </c>
      <c r="F976" s="17" t="n"/>
      <c r="G976" s="17" t="n"/>
      <c r="H976" s="13">
        <f>IFERROR(INDEX(tblTasks[SuggestedCategory],MATCH(tblTime[[#This Row],[TaskName]],tblTasks[TaskName],0)),"")</f>
        <v/>
      </c>
      <c r="I976" s="17" t="n"/>
      <c r="J976" s="13">
        <f>IF(tblTime[[#This Row],[CategoryOverwrite]]="",tblTime[[#This Row],[SuggCategory]],tblTime[[#This Row],[CategoryOverwrite]])</f>
        <v/>
      </c>
      <c r="K976" s="17" t="n"/>
      <c r="L976" s="17" t="n"/>
      <c r="M976" s="13">
        <f>IF(COUNTA(tblTime[[#This Row],[TaskName]:[Entity]],tblTime[[#This Row],[FinalCategory]:[Hours]])=4,"FILLED","OPEN")</f>
        <v/>
      </c>
      <c r="N976" s="13">
        <f>IF(SUMIFS(tblTime[Hours],tblTime[Date],tblTime[[#This Row],[Date]]) &gt; 20, "⚠ Over 20 hours!", "")</f>
        <v/>
      </c>
    </row>
    <row r="977" hidden="1">
      <c r="B977" s="14">
        <f>7+B877</f>
        <v/>
      </c>
      <c r="C977" s="15">
        <f>C957</f>
        <v/>
      </c>
      <c r="D977" s="13">
        <f>$G$2</f>
        <v/>
      </c>
      <c r="E977" s="13">
        <f>IFERROR(_xlfn.XLOOKUP(D977,tblEmployees[EmployeeName],tblEmployees[HomeDepartment],""),"")</f>
        <v/>
      </c>
      <c r="F977" s="17" t="n"/>
      <c r="G977" s="17" t="n"/>
      <c r="H977" s="13">
        <f>IFERROR(INDEX(tblTasks[SuggestedCategory],MATCH(tblTime[[#This Row],[TaskName]],tblTasks[TaskName],0)),"")</f>
        <v/>
      </c>
      <c r="I977" s="17" t="n"/>
      <c r="J977" s="13">
        <f>IF(tblTime[[#This Row],[CategoryOverwrite]]="",tblTime[[#This Row],[SuggCategory]],tblTime[[#This Row],[CategoryOverwrite]])</f>
        <v/>
      </c>
      <c r="K977" s="17" t="n"/>
      <c r="L977" s="17" t="n"/>
      <c r="M977" s="13">
        <f>IF(COUNTA(tblTime[[#This Row],[TaskName]:[Entity]],tblTime[[#This Row],[FinalCategory]:[Hours]])=4,"FILLED","OPEN")</f>
        <v/>
      </c>
      <c r="N977" s="13">
        <f>IF(SUMIFS(tblTime[Hours],tblTime[Date],tblTime[[#This Row],[Date]]) &gt; 20, "⚠ Over 20 hours!", "")</f>
        <v/>
      </c>
    </row>
    <row r="978" hidden="1">
      <c r="B978" s="14">
        <f>7+B878</f>
        <v/>
      </c>
      <c r="C978" s="15">
        <f>C958</f>
        <v/>
      </c>
      <c r="D978" s="13">
        <f>$G$2</f>
        <v/>
      </c>
      <c r="E978" s="13">
        <f>IFERROR(_xlfn.XLOOKUP(D978,tblEmployees[EmployeeName],tblEmployees[HomeDepartment],""),"")</f>
        <v/>
      </c>
      <c r="F978" s="17" t="n"/>
      <c r="G978" s="17" t="n"/>
      <c r="H978" s="13">
        <f>IFERROR(INDEX(tblTasks[SuggestedCategory],MATCH(tblTime[[#This Row],[TaskName]],tblTasks[TaskName],0)),"")</f>
        <v/>
      </c>
      <c r="I978" s="17" t="n"/>
      <c r="J978" s="13">
        <f>IF(tblTime[[#This Row],[CategoryOverwrite]]="",tblTime[[#This Row],[SuggCategory]],tblTime[[#This Row],[CategoryOverwrite]])</f>
        <v/>
      </c>
      <c r="K978" s="17" t="n"/>
      <c r="L978" s="17" t="n"/>
      <c r="M978" s="13">
        <f>IF(COUNTA(tblTime[[#This Row],[TaskName]:[Entity]],tblTime[[#This Row],[FinalCategory]:[Hours]])=4,"FILLED","OPEN")</f>
        <v/>
      </c>
      <c r="N978" s="13">
        <f>IF(SUMIFS(tblTime[Hours],tblTime[Date],tblTime[[#This Row],[Date]]) &gt; 20, "⚠ Over 20 hours!", "")</f>
        <v/>
      </c>
    </row>
    <row r="979" hidden="1">
      <c r="B979" s="14">
        <f>7+B879</f>
        <v/>
      </c>
      <c r="C979" s="15">
        <f>C959</f>
        <v/>
      </c>
      <c r="D979" s="13">
        <f>$G$2</f>
        <v/>
      </c>
      <c r="E979" s="13">
        <f>IFERROR(_xlfn.XLOOKUP(D979,tblEmployees[EmployeeName],tblEmployees[HomeDepartment],""),"")</f>
        <v/>
      </c>
      <c r="F979" s="17" t="n"/>
      <c r="G979" s="17" t="n"/>
      <c r="H979" s="13">
        <f>IFERROR(INDEX(tblTasks[SuggestedCategory],MATCH(tblTime[[#This Row],[TaskName]],tblTasks[TaskName],0)),"")</f>
        <v/>
      </c>
      <c r="I979" s="17" t="n"/>
      <c r="J979" s="13">
        <f>IF(tblTime[[#This Row],[CategoryOverwrite]]="",tblTime[[#This Row],[SuggCategory]],tblTime[[#This Row],[CategoryOverwrite]])</f>
        <v/>
      </c>
      <c r="K979" s="17" t="n"/>
      <c r="L979" s="17" t="n"/>
      <c r="M979" s="13">
        <f>IF(COUNTA(tblTime[[#This Row],[TaskName]:[Entity]],tblTime[[#This Row],[FinalCategory]:[Hours]])=4,"FILLED","OPEN")</f>
        <v/>
      </c>
      <c r="N979" s="13">
        <f>IF(SUMIFS(tblTime[Hours],tblTime[Date],tblTime[[#This Row],[Date]]) &gt; 20, "⚠ Over 20 hours!", "")</f>
        <v/>
      </c>
    </row>
    <row r="980" hidden="1">
      <c r="B980" s="14">
        <f>7+B880</f>
        <v/>
      </c>
      <c r="C980" s="15">
        <f>C960</f>
        <v/>
      </c>
      <c r="D980" s="13">
        <f>$G$2</f>
        <v/>
      </c>
      <c r="E980" s="13">
        <f>IFERROR(_xlfn.XLOOKUP(D980,tblEmployees[EmployeeName],tblEmployees[HomeDepartment],""),"")</f>
        <v/>
      </c>
      <c r="F980" s="17" t="n"/>
      <c r="G980" s="17" t="n"/>
      <c r="H980" s="13">
        <f>IFERROR(INDEX(tblTasks[SuggestedCategory],MATCH(tblTime[[#This Row],[TaskName]],tblTasks[TaskName],0)),"")</f>
        <v/>
      </c>
      <c r="I980" s="17" t="n"/>
      <c r="J980" s="13">
        <f>IF(tblTime[[#This Row],[CategoryOverwrite]]="",tblTime[[#This Row],[SuggCategory]],tblTime[[#This Row],[CategoryOverwrite]])</f>
        <v/>
      </c>
      <c r="K980" s="17" t="n"/>
      <c r="L980" s="17" t="n"/>
      <c r="M980" s="13">
        <f>IF(COUNTA(tblTime[[#This Row],[TaskName]:[Entity]],tblTime[[#This Row],[FinalCategory]:[Hours]])=4,"FILLED","OPEN")</f>
        <v/>
      </c>
      <c r="N980" s="13">
        <f>IF(SUMIFS(tblTime[Hours],tblTime[Date],tblTime[[#This Row],[Date]]) &gt; 20, "⚠ Over 20 hours!", "")</f>
        <v/>
      </c>
    </row>
    <row r="981" hidden="1">
      <c r="B981" s="14">
        <f>7+B881</f>
        <v/>
      </c>
      <c r="C981" s="15">
        <f>C961</f>
        <v/>
      </c>
      <c r="D981" s="13">
        <f>$G$2</f>
        <v/>
      </c>
      <c r="E981" s="13">
        <f>IFERROR(_xlfn.XLOOKUP(D981,tblEmployees[EmployeeName],tblEmployees[HomeDepartment],""),"")</f>
        <v/>
      </c>
      <c r="F981" s="17" t="n"/>
      <c r="G981" s="17" t="n"/>
      <c r="H981" s="13">
        <f>IFERROR(INDEX(tblTasks[SuggestedCategory],MATCH(tblTime[[#This Row],[TaskName]],tblTasks[TaskName],0)),"")</f>
        <v/>
      </c>
      <c r="I981" s="17" t="n"/>
      <c r="J981" s="13">
        <f>IF(tblTime[[#This Row],[CategoryOverwrite]]="",tblTime[[#This Row],[SuggCategory]],tblTime[[#This Row],[CategoryOverwrite]])</f>
        <v/>
      </c>
      <c r="K981" s="17" t="n"/>
      <c r="L981" s="17" t="n"/>
      <c r="M981" s="13">
        <f>IF(COUNTA(tblTime[[#This Row],[TaskName]:[Entity]],tblTime[[#This Row],[FinalCategory]:[Hours]])=4,"FILLED","OPEN")</f>
        <v/>
      </c>
      <c r="N981" s="13">
        <f>IF(SUMIFS(tblTime[Hours],tblTime[Date],tblTime[[#This Row],[Date]]) &gt; 20, "⚠ Over 20 hours!", "")</f>
        <v/>
      </c>
    </row>
    <row r="982" hidden="1">
      <c r="B982" s="14">
        <f>7+B882</f>
        <v/>
      </c>
      <c r="C982" s="15">
        <f>C962</f>
        <v/>
      </c>
      <c r="D982" s="13">
        <f>$G$2</f>
        <v/>
      </c>
      <c r="E982" s="13">
        <f>IFERROR(_xlfn.XLOOKUP(D982,tblEmployees[EmployeeName],tblEmployees[HomeDepartment],""),"")</f>
        <v/>
      </c>
      <c r="F982" s="17" t="n"/>
      <c r="G982" s="17" t="n"/>
      <c r="H982" s="13">
        <f>IFERROR(INDEX(tblTasks[SuggestedCategory],MATCH(tblTime[[#This Row],[TaskName]],tblTasks[TaskName],0)),"")</f>
        <v/>
      </c>
      <c r="I982" s="17" t="n"/>
      <c r="J982" s="13">
        <f>IF(tblTime[[#This Row],[CategoryOverwrite]]="",tblTime[[#This Row],[SuggCategory]],tblTime[[#This Row],[CategoryOverwrite]])</f>
        <v/>
      </c>
      <c r="K982" s="17" t="n"/>
      <c r="L982" s="17" t="n"/>
      <c r="M982" s="13">
        <f>IF(COUNTA(tblTime[[#This Row],[TaskName]:[Entity]],tblTime[[#This Row],[FinalCategory]:[Hours]])=4,"FILLED","OPEN")</f>
        <v/>
      </c>
      <c r="N982" s="13">
        <f>IF(SUMIFS(tblTime[Hours],tblTime[Date],tblTime[[#This Row],[Date]]) &gt; 20, "⚠ Over 20 hours!", "")</f>
        <v/>
      </c>
    </row>
    <row r="983" hidden="1">
      <c r="B983" s="14">
        <f>7+B883</f>
        <v/>
      </c>
      <c r="C983" s="15">
        <f>C963</f>
        <v/>
      </c>
      <c r="D983" s="13">
        <f>$G$2</f>
        <v/>
      </c>
      <c r="E983" s="13">
        <f>IFERROR(_xlfn.XLOOKUP(D983,tblEmployees[EmployeeName],tblEmployees[HomeDepartment],""),"")</f>
        <v/>
      </c>
      <c r="F983" s="17" t="n"/>
      <c r="G983" s="17" t="n"/>
      <c r="H983" s="13">
        <f>IFERROR(INDEX(tblTasks[SuggestedCategory],MATCH(tblTime[[#This Row],[TaskName]],tblTasks[TaskName],0)),"")</f>
        <v/>
      </c>
      <c r="I983" s="17" t="n"/>
      <c r="J983" s="13">
        <f>IF(tblTime[[#This Row],[CategoryOverwrite]]="",tblTime[[#This Row],[SuggCategory]],tblTime[[#This Row],[CategoryOverwrite]])</f>
        <v/>
      </c>
      <c r="K983" s="17" t="n"/>
      <c r="L983" s="17" t="n"/>
      <c r="M983" s="13">
        <f>IF(COUNTA(tblTime[[#This Row],[TaskName]:[Entity]],tblTime[[#This Row],[FinalCategory]:[Hours]])=4,"FILLED","OPEN")</f>
        <v/>
      </c>
      <c r="N983" s="13">
        <f>IF(SUMIFS(tblTime[Hours],tblTime[Date],tblTime[[#This Row],[Date]]) &gt; 20, "⚠ Over 20 hours!", "")</f>
        <v/>
      </c>
    </row>
    <row r="984" hidden="1">
      <c r="B984" s="14">
        <f>7+B884</f>
        <v/>
      </c>
      <c r="C984" s="15">
        <f>C964</f>
        <v/>
      </c>
      <c r="D984" s="13">
        <f>$G$2</f>
        <v/>
      </c>
      <c r="E984" s="13">
        <f>IFERROR(_xlfn.XLOOKUP(D984,tblEmployees[EmployeeName],tblEmployees[HomeDepartment],""),"")</f>
        <v/>
      </c>
      <c r="F984" s="17" t="n"/>
      <c r="G984" s="17" t="n"/>
      <c r="H984" s="13">
        <f>IFERROR(INDEX(tblTasks[SuggestedCategory],MATCH(tblTime[[#This Row],[TaskName]],tblTasks[TaskName],0)),"")</f>
        <v/>
      </c>
      <c r="I984" s="17" t="n"/>
      <c r="J984" s="13">
        <f>IF(tblTime[[#This Row],[CategoryOverwrite]]="",tblTime[[#This Row],[SuggCategory]],tblTime[[#This Row],[CategoryOverwrite]])</f>
        <v/>
      </c>
      <c r="K984" s="17" t="n"/>
      <c r="L984" s="17" t="n"/>
      <c r="M984" s="13">
        <f>IF(COUNTA(tblTime[[#This Row],[TaskName]:[Entity]],tblTime[[#This Row],[FinalCategory]:[Hours]])=4,"FILLED","OPEN")</f>
        <v/>
      </c>
      <c r="N984" s="13">
        <f>IF(SUMIFS(tblTime[Hours],tblTime[Date],tblTime[[#This Row],[Date]]) &gt; 20, "⚠ Over 20 hours!", "")</f>
        <v/>
      </c>
    </row>
    <row r="985" hidden="1">
      <c r="B985" s="14">
        <f>7+B885</f>
        <v/>
      </c>
      <c r="C985" s="15">
        <f>C965</f>
        <v/>
      </c>
      <c r="D985" s="13">
        <f>$G$2</f>
        <v/>
      </c>
      <c r="E985" s="13">
        <f>IFERROR(_xlfn.XLOOKUP(D985,tblEmployees[EmployeeName],tblEmployees[HomeDepartment],""),"")</f>
        <v/>
      </c>
      <c r="F985" s="17" t="n"/>
      <c r="G985" s="17" t="n"/>
      <c r="H985" s="13">
        <f>IFERROR(INDEX(tblTasks[SuggestedCategory],MATCH(tblTime[[#This Row],[TaskName]],tblTasks[TaskName],0)),"")</f>
        <v/>
      </c>
      <c r="I985" s="17" t="n"/>
      <c r="J985" s="13">
        <f>IF(tblTime[[#This Row],[CategoryOverwrite]]="",tblTime[[#This Row],[SuggCategory]],tblTime[[#This Row],[CategoryOverwrite]])</f>
        <v/>
      </c>
      <c r="K985" s="17" t="n"/>
      <c r="L985" s="17" t="n"/>
      <c r="M985" s="13">
        <f>IF(COUNTA(tblTime[[#This Row],[TaskName]:[Entity]],tblTime[[#This Row],[FinalCategory]:[Hours]])=4,"FILLED","OPEN")</f>
        <v/>
      </c>
      <c r="N985" s="13">
        <f>IF(SUMIFS(tblTime[Hours],tblTime[Date],tblTime[[#This Row],[Date]]) &gt; 20, "⚠ Over 20 hours!", "")</f>
        <v/>
      </c>
    </row>
    <row r="986" hidden="1">
      <c r="B986" s="14">
        <f>7+B886</f>
        <v/>
      </c>
      <c r="C986" s="15">
        <f>C966</f>
        <v/>
      </c>
      <c r="D986" s="13">
        <f>$G$2</f>
        <v/>
      </c>
      <c r="E986" s="13">
        <f>IFERROR(_xlfn.XLOOKUP(D986,tblEmployees[EmployeeName],tblEmployees[HomeDepartment],""),"")</f>
        <v/>
      </c>
      <c r="F986" s="17" t="n"/>
      <c r="G986" s="17" t="n"/>
      <c r="H986" s="13">
        <f>IFERROR(INDEX(tblTasks[SuggestedCategory],MATCH(tblTime[[#This Row],[TaskName]],tblTasks[TaskName],0)),"")</f>
        <v/>
      </c>
      <c r="I986" s="17" t="n"/>
      <c r="J986" s="13">
        <f>IF(tblTime[[#This Row],[CategoryOverwrite]]="",tblTime[[#This Row],[SuggCategory]],tblTime[[#This Row],[CategoryOverwrite]])</f>
        <v/>
      </c>
      <c r="K986" s="17" t="n"/>
      <c r="L986" s="17" t="n"/>
      <c r="M986" s="13">
        <f>IF(COUNTA(tblTime[[#This Row],[TaskName]:[Entity]],tblTime[[#This Row],[FinalCategory]:[Hours]])=4,"FILLED","OPEN")</f>
        <v/>
      </c>
      <c r="N986" s="13">
        <f>IF(SUMIFS(tblTime[Hours],tblTime[Date],tblTime[[#This Row],[Date]]) &gt; 20, "⚠ Over 20 hours!", "")</f>
        <v/>
      </c>
    </row>
    <row r="987" hidden="1">
      <c r="B987" s="14">
        <f>7+B887</f>
        <v/>
      </c>
      <c r="C987" s="15">
        <f>C967</f>
        <v/>
      </c>
      <c r="D987" s="13">
        <f>$G$2</f>
        <v/>
      </c>
      <c r="E987" s="13">
        <f>IFERROR(_xlfn.XLOOKUP(D987,tblEmployees[EmployeeName],tblEmployees[HomeDepartment],""),"")</f>
        <v/>
      </c>
      <c r="F987" s="17" t="n"/>
      <c r="G987" s="17" t="n"/>
      <c r="H987" s="13">
        <f>IFERROR(INDEX(tblTasks[SuggestedCategory],MATCH(tblTime[[#This Row],[TaskName]],tblTasks[TaskName],0)),"")</f>
        <v/>
      </c>
      <c r="I987" s="17" t="n"/>
      <c r="J987" s="13">
        <f>IF(tblTime[[#This Row],[CategoryOverwrite]]="",tblTime[[#This Row],[SuggCategory]],tblTime[[#This Row],[CategoryOverwrite]])</f>
        <v/>
      </c>
      <c r="K987" s="17" t="n"/>
      <c r="L987" s="17" t="n"/>
      <c r="M987" s="13">
        <f>IF(COUNTA(tblTime[[#This Row],[TaskName]:[Entity]],tblTime[[#This Row],[FinalCategory]:[Hours]])=4,"FILLED","OPEN")</f>
        <v/>
      </c>
      <c r="N987" s="13">
        <f>IF(SUMIFS(tblTime[Hours],tblTime[Date],tblTime[[#This Row],[Date]]) &gt; 20, "⚠ Over 20 hours!", "")</f>
        <v/>
      </c>
    </row>
    <row r="988" hidden="1">
      <c r="B988" s="14">
        <f>7+B888</f>
        <v/>
      </c>
      <c r="C988" s="15">
        <f>C968</f>
        <v/>
      </c>
      <c r="D988" s="13">
        <f>$G$2</f>
        <v/>
      </c>
      <c r="E988" s="13">
        <f>IFERROR(_xlfn.XLOOKUP(D988,tblEmployees[EmployeeName],tblEmployees[HomeDepartment],""),"")</f>
        <v/>
      </c>
      <c r="F988" s="17" t="inlineStr">
        <is>
          <t>Other IT</t>
        </is>
      </c>
      <c r="G988" s="17" t="inlineStr">
        <is>
          <t>BINC internal</t>
        </is>
      </c>
      <c r="H988" s="13">
        <f>IFERROR(INDEX(tblTasks[SuggestedCategory],MATCH(tblTime[[#This Row],[TaskName]],tblTasks[TaskName],0)),"")</f>
        <v/>
      </c>
      <c r="I988" s="17" t="n"/>
      <c r="J988" s="13">
        <f>IF(tblTime[[#This Row],[CategoryOverwrite]]="",tblTime[[#This Row],[SuggCategory]],tblTime[[#This Row],[CategoryOverwrite]])</f>
        <v/>
      </c>
      <c r="K988" s="17" t="n">
        <v>0.5</v>
      </c>
      <c r="L988" s="17" t="inlineStr">
        <is>
          <t>BlueStar SSL readiness: added CNAME for bincbluestar.com and confirmed with Arvato</t>
        </is>
      </c>
      <c r="M988" s="13">
        <f>IF(COUNTA(tblTime[[#This Row],[TaskName]:[Entity]],tblTime[[#This Row],[FinalCategory]:[Hours]])=4,"FILLED","OPEN")</f>
        <v/>
      </c>
      <c r="N988" s="13">
        <f>IF(SUMIFS(tblTime[Hours],tblTime[Date],tblTime[[#This Row],[Date]]) &gt; 20, "⚠ Over 20 hours!", "")</f>
        <v/>
      </c>
    </row>
    <row r="989" hidden="1">
      <c r="B989" s="14">
        <f>7+B889</f>
        <v/>
      </c>
      <c r="C989" s="15">
        <f>C969</f>
        <v/>
      </c>
      <c r="D989" s="13">
        <f>$G$2</f>
        <v/>
      </c>
      <c r="E989" s="13">
        <f>IFERROR(_xlfn.XLOOKUP(D989,tblEmployees[EmployeeName],tblEmployees[HomeDepartment],""),"")</f>
        <v/>
      </c>
      <c r="F989" s="17" t="inlineStr">
        <is>
          <t>Other IT</t>
        </is>
      </c>
      <c r="G989" s="17" t="inlineStr">
        <is>
          <t>BINC internal</t>
        </is>
      </c>
      <c r="H989" s="13">
        <f>IFERROR(INDEX(tblTasks[SuggestedCategory],MATCH(tblTime[[#This Row],[TaskName]],tblTasks[TaskName],0)),"")</f>
        <v/>
      </c>
      <c r="I989" s="17" t="n"/>
      <c r="J989" s="13">
        <f>IF(tblTime[[#This Row],[CategoryOverwrite]]="",tblTime[[#This Row],[SuggCategory]],tblTime[[#This Row],[CategoryOverwrite]])</f>
        <v/>
      </c>
      <c r="K989" s="17" t="n">
        <v>0.5</v>
      </c>
      <c r="L989" s="17" t="inlineStr">
        <is>
          <t>Coordinated AV upgrades pause with USIS pending 1745 Broadway floor decision</t>
        </is>
      </c>
      <c r="M989" s="13">
        <f>IF(COUNTA(tblTime[[#This Row],[TaskName]:[Entity]],tblTime[[#This Row],[FinalCategory]:[Hours]])=4,"FILLED","OPEN")</f>
        <v/>
      </c>
      <c r="N989" s="13">
        <f>IF(SUMIFS(tblTime[Hours],tblTime[Date],tblTime[[#This Row],[Date]]) &gt; 20, "⚠ Over 20 hours!", "")</f>
        <v/>
      </c>
    </row>
    <row r="990" hidden="1">
      <c r="B990" s="14">
        <f>7+B890</f>
        <v/>
      </c>
      <c r="C990" s="15">
        <f>C970</f>
        <v/>
      </c>
      <c r="D990" s="13">
        <f>$G$2</f>
        <v/>
      </c>
      <c r="E990" s="13">
        <f>IFERROR(_xlfn.XLOOKUP(D990,tblEmployees[EmployeeName],tblEmployees[HomeDepartment],""),"")</f>
        <v/>
      </c>
      <c r="F990" s="17" t="inlineStr">
        <is>
          <t>Other IT</t>
        </is>
      </c>
      <c r="G990" s="17" t="inlineStr">
        <is>
          <t>BINC internal</t>
        </is>
      </c>
      <c r="H990" s="13">
        <f>IFERROR(INDEX(tblTasks[SuggestedCategory],MATCH(tblTime[[#This Row],[TaskName]],tblTasks[TaskName],0)),"")</f>
        <v/>
      </c>
      <c r="I990" s="17" t="n"/>
      <c r="J990" s="13">
        <f>IF(tblTime[[#This Row],[CategoryOverwrite]]="",tblTime[[#This Row],[SuggCategory]],tblTime[[#This Row],[CategoryOverwrite]])</f>
        <v/>
      </c>
      <c r="K990" s="17" t="n">
        <v>0.5</v>
      </c>
      <c r="L990" s="17" t="inlineStr">
        <is>
          <t>Planned mycvt.com soft launch approach with Kevin Mosby and Agile Infoways</t>
        </is>
      </c>
      <c r="M990" s="13">
        <f>IF(COUNTA(tblTime[[#This Row],[TaskName]:[Entity]],tblTime[[#This Row],[FinalCategory]:[Hours]])=4,"FILLED","OPEN")</f>
        <v/>
      </c>
      <c r="N990" s="13">
        <f>IF(SUMIFS(tblTime[Hours],tblTime[Date],tblTime[[#This Row],[Date]]) &gt; 20, "⚠ Over 20 hours!", "")</f>
        <v/>
      </c>
    </row>
    <row r="991" hidden="1">
      <c r="B991" s="14">
        <f>7+B891</f>
        <v/>
      </c>
      <c r="C991" s="15">
        <f>C971</f>
        <v/>
      </c>
      <c r="D991" s="13">
        <f>$G$2</f>
        <v/>
      </c>
      <c r="E991" s="13">
        <f>IFERROR(_xlfn.XLOOKUP(D991,tblEmployees[EmployeeName],tblEmployees[HomeDepartment],""),"")</f>
        <v/>
      </c>
      <c r="F991" s="17" t="inlineStr">
        <is>
          <t>IT1</t>
        </is>
      </c>
      <c r="G991" s="17" t="inlineStr">
        <is>
          <t>BINC internal</t>
        </is>
      </c>
      <c r="H991" s="13">
        <f>IFERROR(INDEX(tblTasks[SuggestedCategory],MATCH(tblTime[[#This Row],[TaskName]],tblTasks[TaskName],0)),"")</f>
        <v/>
      </c>
      <c r="I991" s="17" t="n"/>
      <c r="J991" s="13">
        <f>IF(tblTime[[#This Row],[CategoryOverwrite]]="",tblTime[[#This Row],[SuggCategory]],tblTime[[#This Row],[CategoryOverwrite]])</f>
        <v/>
      </c>
      <c r="K991" s="17" t="n">
        <v>4</v>
      </c>
      <c r="L991" s="17" t="inlineStr">
        <is>
          <t>Monica Betonio workstation configuration and validation</t>
        </is>
      </c>
      <c r="M991" s="13">
        <f>IF(COUNTA(tblTime[[#This Row],[TaskName]:[Entity]],tblTime[[#This Row],[FinalCategory]:[Hours]])=4,"FILLED","OPEN")</f>
        <v/>
      </c>
      <c r="N991" s="13">
        <f>IF(SUMIFS(tblTime[Hours],tblTime[Date],tblTime[[#This Row],[Date]]) &gt; 20, "⚠ Over 20 hours!", "")</f>
        <v/>
      </c>
    </row>
    <row r="992" hidden="1">
      <c r="B992" s="14">
        <f>7+B892</f>
        <v/>
      </c>
      <c r="C992" s="15">
        <f>C972</f>
        <v/>
      </c>
      <c r="D992" s="13">
        <f>$G$2</f>
        <v/>
      </c>
      <c r="E992" s="13">
        <f>IFERROR(_xlfn.XLOOKUP(D992,tblEmployees[EmployeeName],tblEmployees[HomeDepartment],""),"")</f>
        <v/>
      </c>
      <c r="F992" s="17" t="inlineStr">
        <is>
          <t>IT1</t>
        </is>
      </c>
      <c r="G992" s="17" t="inlineStr">
        <is>
          <t>BINC internal</t>
        </is>
      </c>
      <c r="H992" s="13">
        <f>IFERROR(INDEX(tblTasks[SuggestedCategory],MATCH(tblTime[[#This Row],[TaskName]],tblTasks[TaskName],0)),"")</f>
        <v/>
      </c>
      <c r="I992" s="17" t="n"/>
      <c r="J992" s="13">
        <f>IF(tblTime[[#This Row],[CategoryOverwrite]]="",tblTime[[#This Row],[SuggCategory]],tblTime[[#This Row],[CategoryOverwrite]])</f>
        <v/>
      </c>
      <c r="K992" s="17" t="n">
        <v>1</v>
      </c>
      <c r="L992" s="17" t="inlineStr">
        <is>
          <t>Rhoma Mae workstation configuration updates</t>
        </is>
      </c>
      <c r="M992" s="13">
        <f>IF(COUNTA(tblTime[[#This Row],[TaskName]:[Entity]],tblTime[[#This Row],[FinalCategory]:[Hours]])=4,"FILLED","OPEN")</f>
        <v/>
      </c>
      <c r="N992" s="13">
        <f>IF(SUMIFS(tblTime[Hours],tblTime[Date],tblTime[[#This Row],[Date]]) &gt; 20, "⚠ Over 20 hours!", "")</f>
        <v/>
      </c>
    </row>
    <row r="993" hidden="1">
      <c r="B993" s="14">
        <f>7+B893</f>
        <v/>
      </c>
      <c r="C993" s="15">
        <f>C973</f>
        <v/>
      </c>
      <c r="D993" s="13">
        <f>$G$2</f>
        <v/>
      </c>
      <c r="E993" s="13">
        <f>IFERROR(_xlfn.XLOOKUP(D993,tblEmployees[EmployeeName],tblEmployees[HomeDepartment],""),"")</f>
        <v/>
      </c>
      <c r="F993" s="17" t="inlineStr">
        <is>
          <t>Other IT</t>
        </is>
      </c>
      <c r="G993" s="17" t="inlineStr">
        <is>
          <t>Versidi, Inc.</t>
        </is>
      </c>
      <c r="H993" s="13">
        <f>IFERROR(INDEX(tblTasks[SuggestedCategory],MATCH(tblTime[[#This Row],[TaskName]],tblTasks[TaskName],0)),"")</f>
        <v/>
      </c>
      <c r="I993" s="17" t="n"/>
      <c r="J993" s="13">
        <f>IF(tblTime[[#This Row],[CategoryOverwrite]]="",tblTime[[#This Row],[SuggCategory]],tblTime[[#This Row],[CategoryOverwrite]])</f>
        <v/>
      </c>
      <c r="K993" s="17" t="n">
        <v>0.5</v>
      </c>
      <c r="L993" s="17" t="inlineStr">
        <is>
          <t>Coordinated Janna Richmond keyboard/mouse return logistics (FedEx 2nd Day, CC 8297)</t>
        </is>
      </c>
      <c r="M993" s="13">
        <f>IF(COUNTA(tblTime[[#This Row],[TaskName]:[Entity]],tblTime[[#This Row],[FinalCategory]:[Hours]])=4,"FILLED","OPEN")</f>
        <v/>
      </c>
      <c r="N993" s="13">
        <f>IF(SUMIFS(tblTime[Hours],tblTime[Date],tblTime[[#This Row],[Date]]) &gt; 20, "⚠ Over 20 hours!", "")</f>
        <v/>
      </c>
    </row>
    <row r="994" hidden="1">
      <c r="B994" s="14">
        <f>7+B894</f>
        <v/>
      </c>
      <c r="C994" s="15">
        <f>C974</f>
        <v/>
      </c>
      <c r="D994" s="13">
        <f>$G$2</f>
        <v/>
      </c>
      <c r="E994" s="13">
        <f>IFERROR(_xlfn.XLOOKUP(D994,tblEmployees[EmployeeName],tblEmployees[HomeDepartment],""),"")</f>
        <v/>
      </c>
      <c r="F994" s="17" t="inlineStr">
        <is>
          <t>Other IT</t>
        </is>
      </c>
      <c r="G994" s="17" t="inlineStr">
        <is>
          <t>BINC internal</t>
        </is>
      </c>
      <c r="H994" s="13">
        <f>IFERROR(INDEX(tblTasks[SuggestedCategory],MATCH(tblTime[[#This Row],[TaskName]],tblTasks[TaskName],0)),"")</f>
        <v/>
      </c>
      <c r="I994" s="17" t="n"/>
      <c r="J994" s="13">
        <f>IF(tblTime[[#This Row],[CategoryOverwrite]]="",tblTime[[#This Row],[SuggCategory]],tblTime[[#This Row],[CategoryOverwrite]])</f>
        <v/>
      </c>
      <c r="K994" s="17" t="n">
        <v>0.5</v>
      </c>
      <c r="L994" s="17" t="inlineStr">
        <is>
          <t>Planned Extedo IT support chargeback model adjustments</t>
        </is>
      </c>
      <c r="M994" s="13">
        <f>IF(COUNTA(tblTime[[#This Row],[TaskName]:[Entity]],tblTime[[#This Row],[FinalCategory]:[Hours]])=4,"FILLED","OPEN")</f>
        <v/>
      </c>
      <c r="N994" s="13">
        <f>IF(SUMIFS(tblTime[Hours],tblTime[Date],tblTime[[#This Row],[Date]]) &gt; 20, "⚠ Over 20 hours!", "")</f>
        <v/>
      </c>
    </row>
    <row r="995" hidden="1">
      <c r="B995" s="14">
        <f>7+B895</f>
        <v/>
      </c>
      <c r="C995" s="15">
        <f>C975</f>
        <v/>
      </c>
      <c r="D995" s="13">
        <f>$G$2</f>
        <v/>
      </c>
      <c r="E995" s="13">
        <f>IFERROR(_xlfn.XLOOKUP(D995,tblEmployees[EmployeeName],tblEmployees[HomeDepartment],""),"")</f>
        <v/>
      </c>
      <c r="F995" s="17" t="n"/>
      <c r="G995" s="17" t="n"/>
      <c r="H995" s="13">
        <f>IFERROR(INDEX(tblTasks[SuggestedCategory],MATCH(tblTime[[#This Row],[TaskName]],tblTasks[TaskName],0)),"")</f>
        <v/>
      </c>
      <c r="I995" s="17" t="n"/>
      <c r="J995" s="13">
        <f>IF(tblTime[[#This Row],[CategoryOverwrite]]="",tblTime[[#This Row],[SuggCategory]],tblTime[[#This Row],[CategoryOverwrite]])</f>
        <v/>
      </c>
      <c r="K995" s="17" t="n"/>
      <c r="L995" s="17" t="n"/>
      <c r="M995" s="13">
        <f>IF(COUNTA(tblTime[[#This Row],[TaskName]:[Entity]],tblTime[[#This Row],[FinalCategory]:[Hours]])=4,"FILLED","OPEN")</f>
        <v/>
      </c>
      <c r="N995" s="13">
        <f>IF(SUMIFS(tblTime[Hours],tblTime[Date],tblTime[[#This Row],[Date]]) &gt; 20, "⚠ Over 20 hours!", "")</f>
        <v/>
      </c>
    </row>
    <row r="996" hidden="1">
      <c r="B996" s="14">
        <f>7+B896</f>
        <v/>
      </c>
      <c r="C996" s="15">
        <f>C976</f>
        <v/>
      </c>
      <c r="D996" s="13">
        <f>$G$2</f>
        <v/>
      </c>
      <c r="E996" s="13">
        <f>IFERROR(_xlfn.XLOOKUP(D996,tblEmployees[EmployeeName],tblEmployees[HomeDepartment],""),"")</f>
        <v/>
      </c>
      <c r="F996" s="17" t="n"/>
      <c r="G996" s="17" t="n"/>
      <c r="H996" s="13">
        <f>IFERROR(INDEX(tblTasks[SuggestedCategory],MATCH(tblTime[[#This Row],[TaskName]],tblTasks[TaskName],0)),"")</f>
        <v/>
      </c>
      <c r="I996" s="17" t="n"/>
      <c r="J996" s="13">
        <f>IF(tblTime[[#This Row],[CategoryOverwrite]]="",tblTime[[#This Row],[SuggCategory]],tblTime[[#This Row],[CategoryOverwrite]])</f>
        <v/>
      </c>
      <c r="K996" s="17" t="n"/>
      <c r="L996" s="17" t="n"/>
      <c r="M996" s="13">
        <f>IF(COUNTA(tblTime[[#This Row],[TaskName]:[Entity]],tblTime[[#This Row],[FinalCategory]:[Hours]])=4,"FILLED","OPEN")</f>
        <v/>
      </c>
      <c r="N996" s="13">
        <f>IF(SUMIFS(tblTime[Hours],tblTime[Date],tblTime[[#This Row],[Date]]) &gt; 20, "⚠ Over 20 hours!", "")</f>
        <v/>
      </c>
    </row>
    <row r="997" hidden="1">
      <c r="B997" s="14">
        <f>7+B897</f>
        <v/>
      </c>
      <c r="C997" s="15">
        <f>C977</f>
        <v/>
      </c>
      <c r="D997" s="13">
        <f>$G$2</f>
        <v/>
      </c>
      <c r="E997" s="13">
        <f>IFERROR(_xlfn.XLOOKUP(D997,tblEmployees[EmployeeName],tblEmployees[HomeDepartment],""),"")</f>
        <v/>
      </c>
      <c r="F997" s="17" t="n"/>
      <c r="G997" s="17" t="n"/>
      <c r="H997" s="13">
        <f>IFERROR(INDEX(tblTasks[SuggestedCategory],MATCH(tblTime[[#This Row],[TaskName]],tblTasks[TaskName],0)),"")</f>
        <v/>
      </c>
      <c r="I997" s="17" t="n"/>
      <c r="J997" s="13">
        <f>IF(tblTime[[#This Row],[CategoryOverwrite]]="",tblTime[[#This Row],[SuggCategory]],tblTime[[#This Row],[CategoryOverwrite]])</f>
        <v/>
      </c>
      <c r="K997" s="17" t="n"/>
      <c r="L997" s="17" t="n"/>
      <c r="M997" s="13">
        <f>IF(COUNTA(tblTime[[#This Row],[TaskName]:[Entity]],tblTime[[#This Row],[FinalCategory]:[Hours]])=4,"FILLED","OPEN")</f>
        <v/>
      </c>
      <c r="N997" s="13">
        <f>IF(SUMIFS(tblTime[Hours],tblTime[Date],tblTime[[#This Row],[Date]]) &gt; 20, "⚠ Over 20 hours!", "")</f>
        <v/>
      </c>
    </row>
    <row r="998" hidden="1">
      <c r="B998" s="14">
        <f>7+B898</f>
        <v/>
      </c>
      <c r="C998" s="15">
        <f>C978</f>
        <v/>
      </c>
      <c r="D998" s="13">
        <f>$G$2</f>
        <v/>
      </c>
      <c r="E998" s="13">
        <f>IFERROR(_xlfn.XLOOKUP(D998,tblEmployees[EmployeeName],tblEmployees[HomeDepartment],""),"")</f>
        <v/>
      </c>
      <c r="F998" s="17" t="n"/>
      <c r="G998" s="17" t="n"/>
      <c r="H998" s="13">
        <f>IFERROR(INDEX(tblTasks[SuggestedCategory],MATCH(tblTime[[#This Row],[TaskName]],tblTasks[TaskName],0)),"")</f>
        <v/>
      </c>
      <c r="I998" s="17" t="n"/>
      <c r="J998" s="13">
        <f>IF(tblTime[[#This Row],[CategoryOverwrite]]="",tblTime[[#This Row],[SuggCategory]],tblTime[[#This Row],[CategoryOverwrite]])</f>
        <v/>
      </c>
      <c r="K998" s="17" t="n"/>
      <c r="L998" s="17" t="n"/>
      <c r="M998" s="13">
        <f>IF(COUNTA(tblTime[[#This Row],[TaskName]:[Entity]],tblTime[[#This Row],[FinalCategory]:[Hours]])=4,"FILLED","OPEN")</f>
        <v/>
      </c>
      <c r="N998" s="13">
        <f>IF(SUMIFS(tblTime[Hours],tblTime[Date],tblTime[[#This Row],[Date]]) &gt; 20, "⚠ Over 20 hours!", "")</f>
        <v/>
      </c>
    </row>
    <row r="999" hidden="1">
      <c r="B999" s="14">
        <f>7+B899</f>
        <v/>
      </c>
      <c r="C999" s="15">
        <f>C979</f>
        <v/>
      </c>
      <c r="D999" s="13">
        <f>$G$2</f>
        <v/>
      </c>
      <c r="E999" s="13">
        <f>IFERROR(_xlfn.XLOOKUP(D999,tblEmployees[EmployeeName],tblEmployees[HomeDepartment],""),"")</f>
        <v/>
      </c>
      <c r="F999" s="17" t="n"/>
      <c r="G999" s="17" t="n"/>
      <c r="H999" s="13">
        <f>IFERROR(INDEX(tblTasks[SuggestedCategory],MATCH(tblTime[[#This Row],[TaskName]],tblTasks[TaskName],0)),"")</f>
        <v/>
      </c>
      <c r="I999" s="17" t="n"/>
      <c r="J999" s="13">
        <f>IF(tblTime[[#This Row],[CategoryOverwrite]]="",tblTime[[#This Row],[SuggCategory]],tblTime[[#This Row],[CategoryOverwrite]])</f>
        <v/>
      </c>
      <c r="K999" s="17" t="n"/>
      <c r="L999" s="17" t="n"/>
      <c r="M999" s="13">
        <f>IF(COUNTA(tblTime[[#This Row],[TaskName]:[Entity]],tblTime[[#This Row],[FinalCategory]:[Hours]])=4,"FILLED","OPEN")</f>
        <v/>
      </c>
      <c r="N999" s="13">
        <f>IF(SUMIFS(tblTime[Hours],tblTime[Date],tblTime[[#This Row],[Date]]) &gt; 20, "⚠ Over 20 hours!", "")</f>
        <v/>
      </c>
    </row>
    <row r="1000" hidden="1">
      <c r="B1000" s="14">
        <f>7+B900</f>
        <v/>
      </c>
      <c r="C1000" s="15">
        <f>C980</f>
        <v/>
      </c>
      <c r="D1000" s="13">
        <f>$G$2</f>
        <v/>
      </c>
      <c r="E1000" s="13">
        <f>IFERROR(_xlfn.XLOOKUP(D1000,tblEmployees[EmployeeName],tblEmployees[HomeDepartment],""),"")</f>
        <v/>
      </c>
      <c r="F1000" s="17" t="n"/>
      <c r="G1000" s="17" t="n"/>
      <c r="H1000" s="13">
        <f>IFERROR(INDEX(tblTasks[SuggestedCategory],MATCH(tblTime[[#This Row],[TaskName]],tblTasks[TaskName],0)),"")</f>
        <v/>
      </c>
      <c r="I1000" s="17" t="n"/>
      <c r="J1000" s="13">
        <f>IF(tblTime[[#This Row],[CategoryOverwrite]]="",tblTime[[#This Row],[SuggCategory]],tblTime[[#This Row],[CategoryOverwrite]])</f>
        <v/>
      </c>
      <c r="K1000" s="17" t="n"/>
      <c r="L1000" s="17" t="n"/>
      <c r="M1000" s="13">
        <f>IF(COUNTA(tblTime[[#This Row],[TaskName]:[Entity]],tblTime[[#This Row],[FinalCategory]:[Hours]])=4,"FILLED","OPEN")</f>
        <v/>
      </c>
      <c r="N1000" s="13">
        <f>IF(SUMIFS(tblTime[Hours],tblTime[Date],tblTime[[#This Row],[Date]]) &gt; 20, "⚠ Over 20 hours!", "")</f>
        <v/>
      </c>
    </row>
    <row r="1001" hidden="1">
      <c r="B1001" s="14">
        <f>7+B901</f>
        <v/>
      </c>
      <c r="C1001" s="15">
        <f>C981</f>
        <v/>
      </c>
      <c r="D1001" s="13">
        <f>$G$2</f>
        <v/>
      </c>
      <c r="E1001" s="13">
        <f>IFERROR(_xlfn.XLOOKUP(D1001,tblEmployees[EmployeeName],tblEmployees[HomeDepartment],""),"")</f>
        <v/>
      </c>
      <c r="F1001" s="17" t="n"/>
      <c r="G1001" s="17" t="n"/>
      <c r="H1001" s="13">
        <f>IFERROR(INDEX(tblTasks[SuggestedCategory],MATCH(tblTime[[#This Row],[TaskName]],tblTasks[TaskName],0)),"")</f>
        <v/>
      </c>
      <c r="I1001" s="17" t="n"/>
      <c r="J1001" s="13">
        <f>IF(tblTime[[#This Row],[CategoryOverwrite]]="",tblTime[[#This Row],[SuggCategory]],tblTime[[#This Row],[CategoryOverwrite]])</f>
        <v/>
      </c>
      <c r="K1001" s="17" t="n"/>
      <c r="L1001" s="17" t="n"/>
      <c r="M1001" s="13">
        <f>IF(COUNTA(tblTime[[#This Row],[TaskName]:[Entity]],tblTime[[#This Row],[FinalCategory]:[Hours]])=4,"FILLED","OPEN")</f>
        <v/>
      </c>
      <c r="N1001" s="13">
        <f>IF(SUMIFS(tblTime[Hours],tblTime[Date],tblTime[[#This Row],[Date]]) &gt; 20, "⚠ Over 20 hours!", "")</f>
        <v/>
      </c>
    </row>
    <row r="1002" hidden="1">
      <c r="B1002" s="14">
        <f>7+B902</f>
        <v/>
      </c>
      <c r="C1002" s="15">
        <f>C982</f>
        <v/>
      </c>
      <c r="D1002" s="13">
        <f>$G$2</f>
        <v/>
      </c>
      <c r="E1002" s="13">
        <f>IFERROR(_xlfn.XLOOKUP(D1002,tblEmployees[EmployeeName],tblEmployees[HomeDepartment],""),"")</f>
        <v/>
      </c>
      <c r="F1002" s="17" t="n"/>
      <c r="G1002" s="17" t="n"/>
      <c r="H1002" s="13">
        <f>IFERROR(INDEX(tblTasks[SuggestedCategory],MATCH(tblTime[[#This Row],[TaskName]],tblTasks[TaskName],0)),"")</f>
        <v/>
      </c>
      <c r="I1002" s="17" t="n"/>
      <c r="J1002" s="13">
        <f>IF(tblTime[[#This Row],[CategoryOverwrite]]="",tblTime[[#This Row],[SuggCategory]],tblTime[[#This Row],[CategoryOverwrite]])</f>
        <v/>
      </c>
      <c r="K1002" s="17" t="n"/>
      <c r="L1002" s="17" t="n"/>
      <c r="M1002" s="13">
        <f>IF(COUNTA(tblTime[[#This Row],[TaskName]:[Entity]],tblTime[[#This Row],[FinalCategory]:[Hours]])=4,"FILLED","OPEN")</f>
        <v/>
      </c>
      <c r="N1002" s="13">
        <f>IF(SUMIFS(tblTime[Hours],tblTime[Date],tblTime[[#This Row],[Date]]) &gt; 20, "⚠ Over 20 hours!", "")</f>
        <v/>
      </c>
    </row>
    <row r="1003" hidden="1">
      <c r="B1003" s="14">
        <f>7+B903</f>
        <v/>
      </c>
      <c r="C1003" s="15">
        <f>C983</f>
        <v/>
      </c>
      <c r="D1003" s="13">
        <f>$G$2</f>
        <v/>
      </c>
      <c r="E1003" s="13">
        <f>IFERROR(_xlfn.XLOOKUP(D1003,tblEmployees[EmployeeName],tblEmployees[HomeDepartment],""),"")</f>
        <v/>
      </c>
      <c r="F1003" s="17" t="n"/>
      <c r="G1003" s="17" t="n"/>
      <c r="H1003" s="13">
        <f>IFERROR(INDEX(tblTasks[SuggestedCategory],MATCH(tblTime[[#This Row],[TaskName]],tblTasks[TaskName],0)),"")</f>
        <v/>
      </c>
      <c r="I1003" s="17" t="n"/>
      <c r="J1003" s="13">
        <f>IF(tblTime[[#This Row],[CategoryOverwrite]]="",tblTime[[#This Row],[SuggCategory]],tblTime[[#This Row],[CategoryOverwrite]])</f>
        <v/>
      </c>
      <c r="K1003" s="17" t="n"/>
      <c r="L1003" s="17" t="n"/>
      <c r="M1003" s="13">
        <f>IF(COUNTA(tblTime[[#This Row],[TaskName]:[Entity]],tblTime[[#This Row],[FinalCategory]:[Hours]])=4,"FILLED","OPEN")</f>
        <v/>
      </c>
      <c r="N1003" s="13">
        <f>IF(SUMIFS(tblTime[Hours],tblTime[Date],tblTime[[#This Row],[Date]]) &gt; 20, "⚠ Over 20 hours!", "")</f>
        <v/>
      </c>
    </row>
    <row r="1004" hidden="1">
      <c r="B1004" s="14">
        <f>7+B904</f>
        <v/>
      </c>
      <c r="C1004" s="15">
        <f>C984</f>
        <v/>
      </c>
      <c r="D1004" s="13">
        <f>$G$2</f>
        <v/>
      </c>
      <c r="E1004" s="13">
        <f>IFERROR(_xlfn.XLOOKUP(D1004,tblEmployees[EmployeeName],tblEmployees[HomeDepartment],""),"")</f>
        <v/>
      </c>
      <c r="F1004" s="17" t="n"/>
      <c r="G1004" s="17" t="n"/>
      <c r="H1004" s="13">
        <f>IFERROR(INDEX(tblTasks[SuggestedCategory],MATCH(tblTime[[#This Row],[TaskName]],tblTasks[TaskName],0)),"")</f>
        <v/>
      </c>
      <c r="I1004" s="17" t="n"/>
      <c r="J1004" s="13">
        <f>IF(tblTime[[#This Row],[CategoryOverwrite]]="",tblTime[[#This Row],[SuggCategory]],tblTime[[#This Row],[CategoryOverwrite]])</f>
        <v/>
      </c>
      <c r="K1004" s="17" t="n"/>
      <c r="L1004" s="17" t="n"/>
      <c r="M1004" s="13">
        <f>IF(COUNTA(tblTime[[#This Row],[TaskName]:[Entity]],tblTime[[#This Row],[FinalCategory]:[Hours]])=4,"FILLED","OPEN")</f>
        <v/>
      </c>
      <c r="N1004" s="13">
        <f>IF(SUMIFS(tblTime[Hours],tblTime[Date],tblTime[[#This Row],[Date]]) &gt; 20, "⚠ Over 20 hours!", "")</f>
        <v/>
      </c>
    </row>
    <row r="1005" hidden="1">
      <c r="B1005" s="14">
        <f>7+B905</f>
        <v/>
      </c>
      <c r="C1005" s="15">
        <f>C985</f>
        <v/>
      </c>
      <c r="D1005" s="13">
        <f>$G$2</f>
        <v/>
      </c>
      <c r="E1005" s="13">
        <f>IFERROR(_xlfn.XLOOKUP(D1005,tblEmployees[EmployeeName],tblEmployees[HomeDepartment],""),"")</f>
        <v/>
      </c>
      <c r="F1005" s="17" t="n"/>
      <c r="G1005" s="17" t="n"/>
      <c r="H1005" s="13">
        <f>IFERROR(INDEX(tblTasks[SuggestedCategory],MATCH(tblTime[[#This Row],[TaskName]],tblTasks[TaskName],0)),"")</f>
        <v/>
      </c>
      <c r="I1005" s="17" t="n"/>
      <c r="J1005" s="13">
        <f>IF(tblTime[[#This Row],[CategoryOverwrite]]="",tblTime[[#This Row],[SuggCategory]],tblTime[[#This Row],[CategoryOverwrite]])</f>
        <v/>
      </c>
      <c r="K1005" s="17" t="n"/>
      <c r="L1005" s="17" t="n"/>
      <c r="M1005" s="13">
        <f>IF(COUNTA(tblTime[[#This Row],[TaskName]:[Entity]],tblTime[[#This Row],[FinalCategory]:[Hours]])=4,"FILLED","OPEN")</f>
        <v/>
      </c>
      <c r="N1005" s="13">
        <f>IF(SUMIFS(tblTime[Hours],tblTime[Date],tblTime[[#This Row],[Date]]) &gt; 20, "⚠ Over 20 hours!", "")</f>
        <v/>
      </c>
    </row>
    <row r="1006" hidden="1">
      <c r="B1006" s="14">
        <f>7+B906</f>
        <v/>
      </c>
      <c r="C1006" s="15">
        <f>C986</f>
        <v/>
      </c>
      <c r="D1006" s="13">
        <f>$G$2</f>
        <v/>
      </c>
      <c r="E1006" s="13">
        <f>IFERROR(_xlfn.XLOOKUP(D1006,tblEmployees[EmployeeName],tblEmployees[HomeDepartment],""),"")</f>
        <v/>
      </c>
      <c r="F1006" s="17" t="n"/>
      <c r="G1006" s="17" t="n"/>
      <c r="H1006" s="13">
        <f>IFERROR(INDEX(tblTasks[SuggestedCategory],MATCH(tblTime[[#This Row],[TaskName]],tblTasks[TaskName],0)),"")</f>
        <v/>
      </c>
      <c r="I1006" s="17" t="n"/>
      <c r="J1006" s="13">
        <f>IF(tblTime[[#This Row],[CategoryOverwrite]]="",tblTime[[#This Row],[SuggCategory]],tblTime[[#This Row],[CategoryOverwrite]])</f>
        <v/>
      </c>
      <c r="K1006" s="17" t="n"/>
      <c r="L1006" s="17" t="n"/>
      <c r="M1006" s="13">
        <f>IF(COUNTA(tblTime[[#This Row],[TaskName]:[Entity]],tblTime[[#This Row],[FinalCategory]:[Hours]])=4,"FILLED","OPEN")</f>
        <v/>
      </c>
      <c r="N1006" s="13">
        <f>IF(SUMIFS(tblTime[Hours],tblTime[Date],tblTime[[#This Row],[Date]]) &gt; 20, "⚠ Over 20 hours!", "")</f>
        <v/>
      </c>
    </row>
    <row r="1007" hidden="1">
      <c r="B1007" s="14">
        <f>7+B907</f>
        <v/>
      </c>
      <c r="C1007" s="15">
        <f>C987</f>
        <v/>
      </c>
      <c r="D1007" s="13">
        <f>$G$2</f>
        <v/>
      </c>
      <c r="E1007" s="13">
        <f>IFERROR(_xlfn.XLOOKUP(D1007,tblEmployees[EmployeeName],tblEmployees[HomeDepartment],""),"")</f>
        <v/>
      </c>
      <c r="F1007" s="17" t="n"/>
      <c r="G1007" s="17" t="n"/>
      <c r="H1007" s="13">
        <f>IFERROR(INDEX(tblTasks[SuggestedCategory],MATCH(tblTime[[#This Row],[TaskName]],tblTasks[TaskName],0)),"")</f>
        <v/>
      </c>
      <c r="I1007" s="17" t="n"/>
      <c r="J1007" s="13">
        <f>IF(tblTime[[#This Row],[CategoryOverwrite]]="",tblTime[[#This Row],[SuggCategory]],tblTime[[#This Row],[CategoryOverwrite]])</f>
        <v/>
      </c>
      <c r="K1007" s="17" t="n"/>
      <c r="L1007" s="17" t="n"/>
      <c r="M1007" s="13">
        <f>IF(COUNTA(tblTime[[#This Row],[TaskName]:[Entity]],tblTime[[#This Row],[FinalCategory]:[Hours]])=4,"FILLED","OPEN")</f>
        <v/>
      </c>
      <c r="N1007" s="13">
        <f>IF(SUMIFS(tblTime[Hours],tblTime[Date],tblTime[[#This Row],[Date]]) &gt; 20, "⚠ Over 20 hours!", "")</f>
        <v/>
      </c>
    </row>
    <row r="1008" hidden="1">
      <c r="B1008" s="14">
        <f>7+B908</f>
        <v/>
      </c>
      <c r="C1008" s="15">
        <f>C988</f>
        <v/>
      </c>
      <c r="D1008" s="13">
        <f>$G$2</f>
        <v/>
      </c>
      <c r="E1008" s="13">
        <f>IFERROR(_xlfn.XLOOKUP(D1008,tblEmployees[EmployeeName],tblEmployees[HomeDepartment],""),"")</f>
        <v/>
      </c>
      <c r="F1008" s="17" t="inlineStr">
        <is>
          <t>Other IT</t>
        </is>
      </c>
      <c r="G1008" s="17" t="inlineStr">
        <is>
          <t>BINC internal</t>
        </is>
      </c>
      <c r="H1008" s="13">
        <f>IFERROR(INDEX(tblTasks[SuggestedCategory],MATCH(tblTime[[#This Row],[TaskName]],tblTasks[TaskName],0)),"")</f>
        <v/>
      </c>
      <c r="I1008" s="17" t="n"/>
      <c r="J1008" s="13">
        <f>IF(tblTime[[#This Row],[CategoryOverwrite]]="",tblTime[[#This Row],[SuggCategory]],tblTime[[#This Row],[CategoryOverwrite]])</f>
        <v/>
      </c>
      <c r="K1008" s="17" t="n">
        <v>1</v>
      </c>
      <c r="L1008" s="17" t="inlineStr">
        <is>
          <t>Applause pen-test prep for BlueStar (Ross Curley/Alex Waldmann status review)</t>
        </is>
      </c>
      <c r="M1008" s="13">
        <f>IF(COUNTA(tblTime[[#This Row],[TaskName]:[Entity]],tblTime[[#This Row],[FinalCategory]:[Hours]])=4,"FILLED","OPEN")</f>
        <v/>
      </c>
      <c r="N1008" s="13">
        <f>IF(SUMIFS(tblTime[Hours],tblTime[Date],tblTime[[#This Row],[Date]]) &gt; 20, "⚠ Over 20 hours!", "")</f>
        <v/>
      </c>
    </row>
    <row r="1009" hidden="1">
      <c r="B1009" s="14">
        <f>7+B909</f>
        <v/>
      </c>
      <c r="C1009" s="15">
        <f>C989</f>
        <v/>
      </c>
      <c r="D1009" s="13">
        <f>$G$2</f>
        <v/>
      </c>
      <c r="E1009" s="13">
        <f>IFERROR(_xlfn.XLOOKUP(D1009,tblEmployees[EmployeeName],tblEmployees[HomeDepartment],""),"")</f>
        <v/>
      </c>
      <c r="F1009" s="17" t="inlineStr">
        <is>
          <t>Other IT</t>
        </is>
      </c>
      <c r="G1009" s="17" t="inlineStr">
        <is>
          <t>Education OH</t>
        </is>
      </c>
      <c r="H1009" s="13">
        <f>IFERROR(INDEX(tblTasks[SuggestedCategory],MATCH(tblTime[[#This Row],[TaskName]],tblTasks[TaskName],0)),"")</f>
        <v/>
      </c>
      <c r="I1009" s="17" t="n"/>
      <c r="J1009" s="13">
        <f>IF(tblTime[[#This Row],[CategoryOverwrite]]="",tblTime[[#This Row],[SuggCategory]],tblTime[[#This Row],[CategoryOverwrite]])</f>
        <v/>
      </c>
      <c r="K1009" s="17" t="n">
        <v>0.5</v>
      </c>
      <c r="L1009" s="17" t="inlineStr">
        <is>
          <t>Sebastian Wimmer corporate phone upgrade planning (Verizon account/PIN validation)</t>
        </is>
      </c>
      <c r="M1009" s="13">
        <f>IF(COUNTA(tblTime[[#This Row],[TaskName]:[Entity]],tblTime[[#This Row],[FinalCategory]:[Hours]])=4,"FILLED","OPEN")</f>
        <v/>
      </c>
      <c r="N1009" s="13">
        <f>IF(SUMIFS(tblTime[Hours],tblTime[Date],tblTime[[#This Row],[Date]]) &gt; 20, "⚠ Over 20 hours!", "")</f>
        <v/>
      </c>
    </row>
    <row r="1010" hidden="1">
      <c r="B1010" s="14">
        <f>7+B910</f>
        <v/>
      </c>
      <c r="C1010" s="15">
        <f>C990</f>
        <v/>
      </c>
      <c r="D1010" s="13">
        <f>$G$2</f>
        <v/>
      </c>
      <c r="E1010" s="13">
        <f>IFERROR(_xlfn.XLOOKUP(D1010,tblEmployees[EmployeeName],tblEmployees[HomeDepartment],""),"")</f>
        <v/>
      </c>
      <c r="F1010" s="17" t="inlineStr">
        <is>
          <t>Other IT</t>
        </is>
      </c>
      <c r="G1010" s="17" t="inlineStr">
        <is>
          <t>Education OH</t>
        </is>
      </c>
      <c r="H1010" s="13">
        <f>IFERROR(INDEX(tblTasks[SuggestedCategory],MATCH(tblTime[[#This Row],[TaskName]],tblTasks[TaskName],0)),"")</f>
        <v/>
      </c>
      <c r="I1010" s="17" t="n"/>
      <c r="J1010" s="13">
        <f>IF(tblTime[[#This Row],[CategoryOverwrite]]="",tblTime[[#This Row],[SuggCategory]],tblTime[[#This Row],[CategoryOverwrite]])</f>
        <v/>
      </c>
      <c r="K1010" s="17" t="n">
        <v>0.5</v>
      </c>
      <c r="L1010" s="17" t="inlineStr">
        <is>
          <t>Laura Schroven equipment return coordination (case replacement follow-up)</t>
        </is>
      </c>
      <c r="M1010" s="13">
        <f>IF(COUNTA(tblTime[[#This Row],[TaskName]:[Entity]],tblTime[[#This Row],[FinalCategory]:[Hours]])=4,"FILLED","OPEN")</f>
        <v/>
      </c>
      <c r="N1010" s="13">
        <f>IF(SUMIFS(tblTime[Hours],tblTime[Date],tblTime[[#This Row],[Date]]) &gt; 20, "⚠ Over 20 hours!", "")</f>
        <v/>
      </c>
    </row>
    <row r="1011" hidden="1">
      <c r="B1011" s="14">
        <f>7+B911</f>
        <v/>
      </c>
      <c r="C1011" s="15">
        <f>C991</f>
        <v/>
      </c>
      <c r="D1011" s="13">
        <f>$G$2</f>
        <v/>
      </c>
      <c r="E1011" s="13">
        <f>IFERROR(_xlfn.XLOOKUP(D1011,tblEmployees[EmployeeName],tblEmployees[HomeDepartment],""),"")</f>
        <v/>
      </c>
      <c r="F1011" s="17" t="inlineStr">
        <is>
          <t>IT1</t>
        </is>
      </c>
      <c r="G1011" s="17" t="inlineStr">
        <is>
          <t>BINC internal</t>
        </is>
      </c>
      <c r="H1011" s="13">
        <f>IFERROR(INDEX(tblTasks[SuggestedCategory],MATCH(tblTime[[#This Row],[TaskName]],tblTasks[TaskName],0)),"")</f>
        <v/>
      </c>
      <c r="I1011" s="17" t="n"/>
      <c r="J1011" s="13">
        <f>IF(tblTime[[#This Row],[CategoryOverwrite]]="",tblTime[[#This Row],[SuggCategory]],tblTime[[#This Row],[CategoryOverwrite]])</f>
        <v/>
      </c>
      <c r="K1011" s="17" t="n">
        <v>3</v>
      </c>
      <c r="L1011" s="17" t="inlineStr">
        <is>
          <t>Rhoma Mae workstation setup and testing (Day 2)</t>
        </is>
      </c>
      <c r="M1011" s="13">
        <f>IF(COUNTA(tblTime[[#This Row],[TaskName]:[Entity]],tblTime[[#This Row],[FinalCategory]:[Hours]])=4,"FILLED","OPEN")</f>
        <v/>
      </c>
      <c r="N1011" s="13">
        <f>IF(SUMIFS(tblTime[Hours],tblTime[Date],tblTime[[#This Row],[Date]]) &gt; 20, "⚠ Over 20 hours!", "")</f>
        <v/>
      </c>
    </row>
    <row r="1012" hidden="1">
      <c r="B1012" s="14">
        <f>7+B912</f>
        <v/>
      </c>
      <c r="C1012" s="15">
        <f>C992</f>
        <v/>
      </c>
      <c r="D1012" s="13">
        <f>$G$2</f>
        <v/>
      </c>
      <c r="E1012" s="13">
        <f>IFERROR(_xlfn.XLOOKUP(D1012,tblEmployees[EmployeeName],tblEmployees[HomeDepartment],""),"")</f>
        <v/>
      </c>
      <c r="F1012" s="17" t="inlineStr">
        <is>
          <t>Other IT</t>
        </is>
      </c>
      <c r="G1012" s="17" t="inlineStr">
        <is>
          <t>BINC internal</t>
        </is>
      </c>
      <c r="H1012" s="13">
        <f>IFERROR(INDEX(tblTasks[SuggestedCategory],MATCH(tblTime[[#This Row],[TaskName]],tblTasks[TaskName],0)),"")</f>
        <v/>
      </c>
      <c r="I1012" s="17" t="n"/>
      <c r="J1012" s="13">
        <f>IF(tblTime[[#This Row],[CategoryOverwrite]]="",tblTime[[#This Row],[SuggCategory]],tblTime[[#This Row],[CategoryOverwrite]])</f>
        <v/>
      </c>
      <c r="K1012" s="17" t="n">
        <v>1</v>
      </c>
      <c r="L1012" s="17" t="inlineStr">
        <is>
          <t>BlueStar server maintenance and SSL certificate application prep with Cambria</t>
        </is>
      </c>
      <c r="M1012" s="13">
        <f>IF(COUNTA(tblTime[[#This Row],[TaskName]:[Entity]],tblTime[[#This Row],[FinalCategory]:[Hours]])=4,"FILLED","OPEN")</f>
        <v/>
      </c>
      <c r="N1012" s="13">
        <f>IF(SUMIFS(tblTime[Hours],tblTime[Date],tblTime[[#This Row],[Date]]) &gt; 20, "⚠ Over 20 hours!", "")</f>
        <v/>
      </c>
    </row>
    <row r="1013" hidden="1">
      <c r="B1013" s="14">
        <f>7+B913</f>
        <v/>
      </c>
      <c r="C1013" s="15">
        <f>C993</f>
        <v/>
      </c>
      <c r="D1013" s="13">
        <f>$G$2</f>
        <v/>
      </c>
      <c r="E1013" s="13">
        <f>IFERROR(_xlfn.XLOOKUP(D1013,tblEmployees[EmployeeName],tblEmployees[HomeDepartment],""),"")</f>
        <v/>
      </c>
      <c r="F1013" s="17" t="inlineStr">
        <is>
          <t>Other IT</t>
        </is>
      </c>
      <c r="G1013" s="17" t="inlineStr">
        <is>
          <t>BINC internal</t>
        </is>
      </c>
      <c r="H1013" s="13">
        <f>IFERROR(INDEX(tblTasks[SuggestedCategory],MATCH(tblTime[[#This Row],[TaskName]],tblTasks[TaskName],0)),"")</f>
        <v/>
      </c>
      <c r="I1013" s="17" t="n"/>
      <c r="J1013" s="13">
        <f>IF(tblTime[[#This Row],[CategoryOverwrite]]="",tblTime[[#This Row],[SuggCategory]],tblTime[[#This Row],[CategoryOverwrite]])</f>
        <v/>
      </c>
      <c r="K1013" s="17" t="n">
        <v>0.5</v>
      </c>
      <c r="L1013" s="17" t="inlineStr">
        <is>
          <t>Marlene SFTP access request triage and support scoping</t>
        </is>
      </c>
      <c r="M1013" s="13">
        <f>IF(COUNTA(tblTime[[#This Row],[TaskName]:[Entity]],tblTime[[#This Row],[FinalCategory]:[Hours]])=4,"FILLED","OPEN")</f>
        <v/>
      </c>
      <c r="N1013" s="13">
        <f>IF(SUMIFS(tblTime[Hours],tblTime[Date],tblTime[[#This Row],[Date]]) &gt; 20, "⚠ Over 20 hours!", "")</f>
        <v/>
      </c>
    </row>
    <row r="1014" hidden="1">
      <c r="B1014" s="14">
        <f>7+B914</f>
        <v/>
      </c>
      <c r="C1014" s="15">
        <f>C994</f>
        <v/>
      </c>
      <c r="D1014" s="13">
        <f>$G$2</f>
        <v/>
      </c>
      <c r="E1014" s="13">
        <f>IFERROR(_xlfn.XLOOKUP(D1014,tblEmployees[EmployeeName],tblEmployees[HomeDepartment],""),"")</f>
        <v/>
      </c>
      <c r="F1014" s="17" t="inlineStr">
        <is>
          <t>Other IT</t>
        </is>
      </c>
      <c r="G1014" s="17" t="inlineStr">
        <is>
          <t>BINC internal</t>
        </is>
      </c>
      <c r="H1014" s="13">
        <f>IFERROR(INDEX(tblTasks[SuggestedCategory],MATCH(tblTime[[#This Row],[TaskName]],tblTasks[TaskName],0)),"")</f>
        <v/>
      </c>
      <c r="I1014" s="17" t="n"/>
      <c r="J1014" s="13">
        <f>IF(tblTime[[#This Row],[CategoryOverwrite]]="",tblTime[[#This Row],[SuggCategory]],tblTime[[#This Row],[CategoryOverwrite]])</f>
        <v/>
      </c>
      <c r="K1014" s="17" t="n">
        <v>1</v>
      </c>
      <c r="L1014" s="17" t="inlineStr">
        <is>
          <t>Project planning / organizing across BlueStar + chargeback initiatives</t>
        </is>
      </c>
      <c r="M1014" s="13">
        <f>IF(COUNTA(tblTime[[#This Row],[TaskName]:[Entity]],tblTime[[#This Row],[FinalCategory]:[Hours]])=4,"FILLED","OPEN")</f>
        <v/>
      </c>
      <c r="N1014" s="13">
        <f>IF(SUMIFS(tblTime[Hours],tblTime[Date],tblTime[[#This Row],[Date]]) &gt; 20, "⚠ Over 20 hours!", "")</f>
        <v/>
      </c>
    </row>
    <row r="1015" hidden="1">
      <c r="B1015" s="14">
        <f>7+B915</f>
        <v/>
      </c>
      <c r="C1015" s="15">
        <f>C995</f>
        <v/>
      </c>
      <c r="D1015" s="13">
        <f>$G$2</f>
        <v/>
      </c>
      <c r="E1015" s="13">
        <f>IFERROR(_xlfn.XLOOKUP(D1015,tblEmployees[EmployeeName],tblEmployees[HomeDepartment],""),"")</f>
        <v/>
      </c>
      <c r="F1015" s="17" t="n"/>
      <c r="G1015" s="17" t="n"/>
      <c r="H1015" s="13">
        <f>IFERROR(INDEX(tblTasks[SuggestedCategory],MATCH(tblTime[[#This Row],[TaskName]],tblTasks[TaskName],0)),"")</f>
        <v/>
      </c>
      <c r="I1015" s="17" t="n"/>
      <c r="J1015" s="13">
        <f>IF(tblTime[[#This Row],[CategoryOverwrite]]="",tblTime[[#This Row],[SuggCategory]],tblTime[[#This Row],[CategoryOverwrite]])</f>
        <v/>
      </c>
      <c r="K1015" s="17" t="n"/>
      <c r="L1015" s="17" t="n"/>
      <c r="M1015" s="13">
        <f>IF(COUNTA(tblTime[[#This Row],[TaskName]:[Entity]],tblTime[[#This Row],[FinalCategory]:[Hours]])=4,"FILLED","OPEN")</f>
        <v/>
      </c>
      <c r="N1015" s="13">
        <f>IF(SUMIFS(tblTime[Hours],tblTime[Date],tblTime[[#This Row],[Date]]) &gt; 20, "⚠ Over 20 hours!", "")</f>
        <v/>
      </c>
    </row>
    <row r="1016" hidden="1">
      <c r="B1016" s="14">
        <f>7+B916</f>
        <v/>
      </c>
      <c r="C1016" s="15">
        <f>C996</f>
        <v/>
      </c>
      <c r="D1016" s="13">
        <f>$G$2</f>
        <v/>
      </c>
      <c r="E1016" s="13">
        <f>IFERROR(_xlfn.XLOOKUP(D1016,tblEmployees[EmployeeName],tblEmployees[HomeDepartment],""),"")</f>
        <v/>
      </c>
      <c r="F1016" s="17" t="n"/>
      <c r="G1016" s="17" t="n"/>
      <c r="H1016" s="13">
        <f>IFERROR(INDEX(tblTasks[SuggestedCategory],MATCH(tblTime[[#This Row],[TaskName]],tblTasks[TaskName],0)),"")</f>
        <v/>
      </c>
      <c r="I1016" s="17" t="n"/>
      <c r="J1016" s="13">
        <f>IF(tblTime[[#This Row],[CategoryOverwrite]]="",tblTime[[#This Row],[SuggCategory]],tblTime[[#This Row],[CategoryOverwrite]])</f>
        <v/>
      </c>
      <c r="K1016" s="17" t="n"/>
      <c r="L1016" s="17" t="n"/>
      <c r="M1016" s="13">
        <f>IF(COUNTA(tblTime[[#This Row],[TaskName]:[Entity]],tblTime[[#This Row],[FinalCategory]:[Hours]])=4,"FILLED","OPEN")</f>
        <v/>
      </c>
      <c r="N1016" s="13">
        <f>IF(SUMIFS(tblTime[Hours],tblTime[Date],tblTime[[#This Row],[Date]]) &gt; 20, "⚠ Over 20 hours!", "")</f>
        <v/>
      </c>
    </row>
    <row r="1017" hidden="1">
      <c r="B1017" s="14">
        <f>7+B917</f>
        <v/>
      </c>
      <c r="C1017" s="15">
        <f>C997</f>
        <v/>
      </c>
      <c r="D1017" s="13">
        <f>$G$2</f>
        <v/>
      </c>
      <c r="E1017" s="13">
        <f>IFERROR(_xlfn.XLOOKUP(D1017,tblEmployees[EmployeeName],tblEmployees[HomeDepartment],""),"")</f>
        <v/>
      </c>
      <c r="F1017" s="17" t="n"/>
      <c r="G1017" s="17" t="n"/>
      <c r="H1017" s="13">
        <f>IFERROR(INDEX(tblTasks[SuggestedCategory],MATCH(tblTime[[#This Row],[TaskName]],tblTasks[TaskName],0)),"")</f>
        <v/>
      </c>
      <c r="I1017" s="17" t="n"/>
      <c r="J1017" s="13">
        <f>IF(tblTime[[#This Row],[CategoryOverwrite]]="",tblTime[[#This Row],[SuggCategory]],tblTime[[#This Row],[CategoryOverwrite]])</f>
        <v/>
      </c>
      <c r="K1017" s="17" t="n"/>
      <c r="L1017" s="17" t="n"/>
      <c r="M1017" s="13">
        <f>IF(COUNTA(tblTime[[#This Row],[TaskName]:[Entity]],tblTime[[#This Row],[FinalCategory]:[Hours]])=4,"FILLED","OPEN")</f>
        <v/>
      </c>
      <c r="N1017" s="13">
        <f>IF(SUMIFS(tblTime[Hours],tblTime[Date],tblTime[[#This Row],[Date]]) &gt; 20, "⚠ Over 20 hours!", "")</f>
        <v/>
      </c>
    </row>
    <row r="1018" hidden="1">
      <c r="B1018" s="14">
        <f>7+B918</f>
        <v/>
      </c>
      <c r="C1018" s="15">
        <f>C998</f>
        <v/>
      </c>
      <c r="D1018" s="13">
        <f>$G$2</f>
        <v/>
      </c>
      <c r="E1018" s="13">
        <f>IFERROR(_xlfn.XLOOKUP(D1018,tblEmployees[EmployeeName],tblEmployees[HomeDepartment],""),"")</f>
        <v/>
      </c>
      <c r="F1018" s="17" t="n"/>
      <c r="G1018" s="17" t="n"/>
      <c r="H1018" s="13">
        <f>IFERROR(INDEX(tblTasks[SuggestedCategory],MATCH(tblTime[[#This Row],[TaskName]],tblTasks[TaskName],0)),"")</f>
        <v/>
      </c>
      <c r="I1018" s="17" t="n"/>
      <c r="J1018" s="13">
        <f>IF(tblTime[[#This Row],[CategoryOverwrite]]="",tblTime[[#This Row],[SuggCategory]],tblTime[[#This Row],[CategoryOverwrite]])</f>
        <v/>
      </c>
      <c r="K1018" s="17" t="n"/>
      <c r="L1018" s="17" t="n"/>
      <c r="M1018" s="13">
        <f>IF(COUNTA(tblTime[[#This Row],[TaskName]:[Entity]],tblTime[[#This Row],[FinalCategory]:[Hours]])=4,"FILLED","OPEN")</f>
        <v/>
      </c>
      <c r="N1018" s="13">
        <f>IF(SUMIFS(tblTime[Hours],tblTime[Date],tblTime[[#This Row],[Date]]) &gt; 20, "⚠ Over 20 hours!", "")</f>
        <v/>
      </c>
    </row>
    <row r="1019" hidden="1">
      <c r="B1019" s="14">
        <f>7+B919</f>
        <v/>
      </c>
      <c r="C1019" s="15">
        <f>C999</f>
        <v/>
      </c>
      <c r="D1019" s="13">
        <f>$G$2</f>
        <v/>
      </c>
      <c r="E1019" s="13">
        <f>IFERROR(_xlfn.XLOOKUP(D1019,tblEmployees[EmployeeName],tblEmployees[HomeDepartment],""),"")</f>
        <v/>
      </c>
      <c r="F1019" s="17" t="n"/>
      <c r="G1019" s="17" t="n"/>
      <c r="H1019" s="13">
        <f>IFERROR(INDEX(tblTasks[SuggestedCategory],MATCH(tblTime[[#This Row],[TaskName]],tblTasks[TaskName],0)),"")</f>
        <v/>
      </c>
      <c r="I1019" s="17" t="n"/>
      <c r="J1019" s="13">
        <f>IF(tblTime[[#This Row],[CategoryOverwrite]]="",tblTime[[#This Row],[SuggCategory]],tblTime[[#This Row],[CategoryOverwrite]])</f>
        <v/>
      </c>
      <c r="K1019" s="17" t="n"/>
      <c r="L1019" s="17" t="n"/>
      <c r="M1019" s="13">
        <f>IF(COUNTA(tblTime[[#This Row],[TaskName]:[Entity]],tblTime[[#This Row],[FinalCategory]:[Hours]])=4,"FILLED","OPEN")</f>
        <v/>
      </c>
      <c r="N1019" s="13">
        <f>IF(SUMIFS(tblTime[Hours],tblTime[Date],tblTime[[#This Row],[Date]]) &gt; 20, "⚠ Over 20 hours!", "")</f>
        <v/>
      </c>
    </row>
    <row r="1020" hidden="1">
      <c r="B1020" s="14">
        <f>7+B920</f>
        <v/>
      </c>
      <c r="C1020" s="15">
        <f>C1000</f>
        <v/>
      </c>
      <c r="D1020" s="13">
        <f>$G$2</f>
        <v/>
      </c>
      <c r="E1020" s="13">
        <f>IFERROR(_xlfn.XLOOKUP(D1020,tblEmployees[EmployeeName],tblEmployees[HomeDepartment],""),"")</f>
        <v/>
      </c>
      <c r="F1020" s="17" t="n"/>
      <c r="G1020" s="17" t="n"/>
      <c r="H1020" s="13">
        <f>IFERROR(INDEX(tblTasks[SuggestedCategory],MATCH(tblTime[[#This Row],[TaskName]],tblTasks[TaskName],0)),"")</f>
        <v/>
      </c>
      <c r="I1020" s="17" t="n"/>
      <c r="J1020" s="13">
        <f>IF(tblTime[[#This Row],[CategoryOverwrite]]="",tblTime[[#This Row],[SuggCategory]],tblTime[[#This Row],[CategoryOverwrite]])</f>
        <v/>
      </c>
      <c r="K1020" s="17" t="n"/>
      <c r="L1020" s="17" t="n"/>
      <c r="M1020" s="13">
        <f>IF(COUNTA(tblTime[[#This Row],[TaskName]:[Entity]],tblTime[[#This Row],[FinalCategory]:[Hours]])=4,"FILLED","OPEN")</f>
        <v/>
      </c>
      <c r="N1020" s="13">
        <f>IF(SUMIFS(tblTime[Hours],tblTime[Date],tblTime[[#This Row],[Date]]) &gt; 20, "⚠ Over 20 hours!", "")</f>
        <v/>
      </c>
    </row>
    <row r="1021" hidden="1">
      <c r="B1021" s="14">
        <f>7+B921</f>
        <v/>
      </c>
      <c r="C1021" s="15">
        <f>C1001</f>
        <v/>
      </c>
      <c r="D1021" s="13">
        <f>$G$2</f>
        <v/>
      </c>
      <c r="E1021" s="13">
        <f>IFERROR(_xlfn.XLOOKUP(D1021,tblEmployees[EmployeeName],tblEmployees[HomeDepartment],""),"")</f>
        <v/>
      </c>
      <c r="F1021" s="17" t="n"/>
      <c r="G1021" s="17" t="n"/>
      <c r="H1021" s="13">
        <f>IFERROR(INDEX(tblTasks[SuggestedCategory],MATCH(tblTime[[#This Row],[TaskName]],tblTasks[TaskName],0)),"")</f>
        <v/>
      </c>
      <c r="I1021" s="17" t="n"/>
      <c r="J1021" s="13">
        <f>IF(tblTime[[#This Row],[CategoryOverwrite]]="",tblTime[[#This Row],[SuggCategory]],tblTime[[#This Row],[CategoryOverwrite]])</f>
        <v/>
      </c>
      <c r="K1021" s="17" t="n"/>
      <c r="L1021" s="17" t="n"/>
      <c r="M1021" s="13">
        <f>IF(COUNTA(tblTime[[#This Row],[TaskName]:[Entity]],tblTime[[#This Row],[FinalCategory]:[Hours]])=4,"FILLED","OPEN")</f>
        <v/>
      </c>
      <c r="N1021" s="13">
        <f>IF(SUMIFS(tblTime[Hours],tblTime[Date],tblTime[[#This Row],[Date]]) &gt; 20, "⚠ Over 20 hours!", "")</f>
        <v/>
      </c>
    </row>
    <row r="1022" hidden="1">
      <c r="B1022" s="14">
        <f>7+B922</f>
        <v/>
      </c>
      <c r="C1022" s="15">
        <f>C1002</f>
        <v/>
      </c>
      <c r="D1022" s="13">
        <f>$G$2</f>
        <v/>
      </c>
      <c r="E1022" s="13">
        <f>IFERROR(_xlfn.XLOOKUP(D1022,tblEmployees[EmployeeName],tblEmployees[HomeDepartment],""),"")</f>
        <v/>
      </c>
      <c r="F1022" s="17" t="n"/>
      <c r="G1022" s="17" t="n"/>
      <c r="H1022" s="13">
        <f>IFERROR(INDEX(tblTasks[SuggestedCategory],MATCH(tblTime[[#This Row],[TaskName]],tblTasks[TaskName],0)),"")</f>
        <v/>
      </c>
      <c r="I1022" s="17" t="n"/>
      <c r="J1022" s="13">
        <f>IF(tblTime[[#This Row],[CategoryOverwrite]]="",tblTime[[#This Row],[SuggCategory]],tblTime[[#This Row],[CategoryOverwrite]])</f>
        <v/>
      </c>
      <c r="K1022" s="17" t="n"/>
      <c r="L1022" s="17" t="n"/>
      <c r="M1022" s="13">
        <f>IF(COUNTA(tblTime[[#This Row],[TaskName]:[Entity]],tblTime[[#This Row],[FinalCategory]:[Hours]])=4,"FILLED","OPEN")</f>
        <v/>
      </c>
      <c r="N1022" s="13">
        <f>IF(SUMIFS(tblTime[Hours],tblTime[Date],tblTime[[#This Row],[Date]]) &gt; 20, "⚠ Over 20 hours!", "")</f>
        <v/>
      </c>
    </row>
    <row r="1023" hidden="1">
      <c r="B1023" s="14">
        <f>7+B923</f>
        <v/>
      </c>
      <c r="C1023" s="15">
        <f>C1003</f>
        <v/>
      </c>
      <c r="D1023" s="13">
        <f>$G$2</f>
        <v/>
      </c>
      <c r="E1023" s="13">
        <f>IFERROR(_xlfn.XLOOKUP(D1023,tblEmployees[EmployeeName],tblEmployees[HomeDepartment],""),"")</f>
        <v/>
      </c>
      <c r="F1023" s="17" t="n"/>
      <c r="G1023" s="17" t="n"/>
      <c r="H1023" s="13">
        <f>IFERROR(INDEX(tblTasks[SuggestedCategory],MATCH(tblTime[[#This Row],[TaskName]],tblTasks[TaskName],0)),"")</f>
        <v/>
      </c>
      <c r="I1023" s="17" t="n"/>
      <c r="J1023" s="13">
        <f>IF(tblTime[[#This Row],[CategoryOverwrite]]="",tblTime[[#This Row],[SuggCategory]],tblTime[[#This Row],[CategoryOverwrite]])</f>
        <v/>
      </c>
      <c r="K1023" s="17" t="n"/>
      <c r="L1023" s="17" t="n"/>
      <c r="M1023" s="13">
        <f>IF(COUNTA(tblTime[[#This Row],[TaskName]:[Entity]],tblTime[[#This Row],[FinalCategory]:[Hours]])=4,"FILLED","OPEN")</f>
        <v/>
      </c>
      <c r="N1023" s="13">
        <f>IF(SUMIFS(tblTime[Hours],tblTime[Date],tblTime[[#This Row],[Date]]) &gt; 20, "⚠ Over 20 hours!", "")</f>
        <v/>
      </c>
    </row>
    <row r="1024" hidden="1">
      <c r="B1024" s="14">
        <f>7+B924</f>
        <v/>
      </c>
      <c r="C1024" s="15">
        <f>C1004</f>
        <v/>
      </c>
      <c r="D1024" s="13">
        <f>$G$2</f>
        <v/>
      </c>
      <c r="E1024" s="13">
        <f>IFERROR(_xlfn.XLOOKUP(D1024,tblEmployees[EmployeeName],tblEmployees[HomeDepartment],""),"")</f>
        <v/>
      </c>
      <c r="F1024" s="17" t="n"/>
      <c r="G1024" s="17" t="n"/>
      <c r="H1024" s="13">
        <f>IFERROR(INDEX(tblTasks[SuggestedCategory],MATCH(tblTime[[#This Row],[TaskName]],tblTasks[TaskName],0)),"")</f>
        <v/>
      </c>
      <c r="I1024" s="17" t="n"/>
      <c r="J1024" s="13">
        <f>IF(tblTime[[#This Row],[CategoryOverwrite]]="",tblTime[[#This Row],[SuggCategory]],tblTime[[#This Row],[CategoryOverwrite]])</f>
        <v/>
      </c>
      <c r="K1024" s="17" t="n"/>
      <c r="L1024" s="17" t="n"/>
      <c r="M1024" s="13">
        <f>IF(COUNTA(tblTime[[#This Row],[TaskName]:[Entity]],tblTime[[#This Row],[FinalCategory]:[Hours]])=4,"FILLED","OPEN")</f>
        <v/>
      </c>
      <c r="N1024" s="13">
        <f>IF(SUMIFS(tblTime[Hours],tblTime[Date],tblTime[[#This Row],[Date]]) &gt; 20, "⚠ Over 20 hours!", "")</f>
        <v/>
      </c>
    </row>
    <row r="1025" hidden="1">
      <c r="B1025" s="14">
        <f>7+B925</f>
        <v/>
      </c>
      <c r="C1025" s="15">
        <f>C1005</f>
        <v/>
      </c>
      <c r="D1025" s="13">
        <f>$G$2</f>
        <v/>
      </c>
      <c r="E1025" s="13">
        <f>IFERROR(_xlfn.XLOOKUP(D1025,tblEmployees[EmployeeName],tblEmployees[HomeDepartment],""),"")</f>
        <v/>
      </c>
      <c r="F1025" s="17" t="n"/>
      <c r="G1025" s="17" t="n"/>
      <c r="H1025" s="13">
        <f>IFERROR(INDEX(tblTasks[SuggestedCategory],MATCH(tblTime[[#This Row],[TaskName]],tblTasks[TaskName],0)),"")</f>
        <v/>
      </c>
      <c r="I1025" s="17" t="n"/>
      <c r="J1025" s="13">
        <f>IF(tblTime[[#This Row],[CategoryOverwrite]]="",tblTime[[#This Row],[SuggCategory]],tblTime[[#This Row],[CategoryOverwrite]])</f>
        <v/>
      </c>
      <c r="K1025" s="17" t="n"/>
      <c r="L1025" s="17" t="n"/>
      <c r="M1025" s="13">
        <f>IF(COUNTA(tblTime[[#This Row],[TaskName]:[Entity]],tblTime[[#This Row],[FinalCategory]:[Hours]])=4,"FILLED","OPEN")</f>
        <v/>
      </c>
      <c r="N1025" s="13">
        <f>IF(SUMIFS(tblTime[Hours],tblTime[Date],tblTime[[#This Row],[Date]]) &gt; 20, "⚠ Over 20 hours!", "")</f>
        <v/>
      </c>
    </row>
    <row r="1026" hidden="1">
      <c r="B1026" s="14">
        <f>7+B926</f>
        <v/>
      </c>
      <c r="C1026" s="15">
        <f>C1006</f>
        <v/>
      </c>
      <c r="D1026" s="13">
        <f>$G$2</f>
        <v/>
      </c>
      <c r="E1026" s="13">
        <f>IFERROR(_xlfn.XLOOKUP(D1026,tblEmployees[EmployeeName],tblEmployees[HomeDepartment],""),"")</f>
        <v/>
      </c>
      <c r="F1026" s="17" t="n"/>
      <c r="G1026" s="17" t="n"/>
      <c r="H1026" s="13">
        <f>IFERROR(INDEX(tblTasks[SuggestedCategory],MATCH(tblTime[[#This Row],[TaskName]],tblTasks[TaskName],0)),"")</f>
        <v/>
      </c>
      <c r="I1026" s="17" t="n"/>
      <c r="J1026" s="13">
        <f>IF(tblTime[[#This Row],[CategoryOverwrite]]="",tblTime[[#This Row],[SuggCategory]],tblTime[[#This Row],[CategoryOverwrite]])</f>
        <v/>
      </c>
      <c r="K1026" s="17" t="n"/>
      <c r="L1026" s="17" t="n"/>
      <c r="M1026" s="13">
        <f>IF(COUNTA(tblTime[[#This Row],[TaskName]:[Entity]],tblTime[[#This Row],[FinalCategory]:[Hours]])=4,"FILLED","OPEN")</f>
        <v/>
      </c>
      <c r="N1026" s="13">
        <f>IF(SUMIFS(tblTime[Hours],tblTime[Date],tblTime[[#This Row],[Date]]) &gt; 20, "⚠ Over 20 hours!", "")</f>
        <v/>
      </c>
    </row>
    <row r="1027" hidden="1">
      <c r="B1027" s="14">
        <f>7+B927</f>
        <v/>
      </c>
      <c r="C1027" s="15">
        <f>C1007</f>
        <v/>
      </c>
      <c r="D1027" s="13">
        <f>$G$2</f>
        <v/>
      </c>
      <c r="E1027" s="13">
        <f>IFERROR(_xlfn.XLOOKUP(D1027,tblEmployees[EmployeeName],tblEmployees[HomeDepartment],""),"")</f>
        <v/>
      </c>
      <c r="F1027" s="17" t="n"/>
      <c r="G1027" s="17" t="n"/>
      <c r="H1027" s="13">
        <f>IFERROR(INDEX(tblTasks[SuggestedCategory],MATCH(tblTime[[#This Row],[TaskName]],tblTasks[TaskName],0)),"")</f>
        <v/>
      </c>
      <c r="I1027" s="17" t="n"/>
      <c r="J1027" s="13">
        <f>IF(tblTime[[#This Row],[CategoryOverwrite]]="",tblTime[[#This Row],[SuggCategory]],tblTime[[#This Row],[CategoryOverwrite]])</f>
        <v/>
      </c>
      <c r="K1027" s="17" t="n"/>
      <c r="L1027" s="17" t="n"/>
      <c r="M1027" s="13">
        <f>IF(COUNTA(tblTime[[#This Row],[TaskName]:[Entity]],tblTime[[#This Row],[FinalCategory]:[Hours]])=4,"FILLED","OPEN")</f>
        <v/>
      </c>
      <c r="N1027" s="13">
        <f>IF(SUMIFS(tblTime[Hours],tblTime[Date],tblTime[[#This Row],[Date]]) &gt; 20, "⚠ Over 20 hours!", "")</f>
        <v/>
      </c>
    </row>
    <row r="1028" hidden="1">
      <c r="B1028" s="14">
        <f>7+B928</f>
        <v/>
      </c>
      <c r="C1028" s="15">
        <f>C1008</f>
        <v/>
      </c>
      <c r="D1028" s="13">
        <f>$G$2</f>
        <v/>
      </c>
      <c r="E1028" s="13">
        <f>IFERROR(_xlfn.XLOOKUP(D1028,tblEmployees[EmployeeName],tblEmployees[HomeDepartment],""),"")</f>
        <v/>
      </c>
      <c r="F1028" s="17" t="n"/>
      <c r="G1028" s="17" t="n"/>
      <c r="H1028" s="13">
        <f>IFERROR(INDEX(tblTasks[SuggestedCategory],MATCH(tblTime[[#This Row],[TaskName]],tblTasks[TaskName],0)),"")</f>
        <v/>
      </c>
      <c r="I1028" s="17" t="n"/>
      <c r="J1028" s="13">
        <f>IF(tblTime[[#This Row],[CategoryOverwrite]]="",tblTime[[#This Row],[SuggCategory]],tblTime[[#This Row],[CategoryOverwrite]])</f>
        <v/>
      </c>
      <c r="K1028" s="17" t="n"/>
      <c r="L1028" s="17" t="n"/>
      <c r="M1028" s="13">
        <f>IF(COUNTA(tblTime[[#This Row],[TaskName]:[Entity]],tblTime[[#This Row],[FinalCategory]:[Hours]])=4,"FILLED","OPEN")</f>
        <v/>
      </c>
      <c r="N1028" s="13">
        <f>IF(SUMIFS(tblTime[Hours],tblTime[Date],tblTime[[#This Row],[Date]]) &gt; 20, "⚠ Over 20 hours!", "")</f>
        <v/>
      </c>
    </row>
    <row r="1029" hidden="1">
      <c r="B1029" s="14">
        <f>7+B929</f>
        <v/>
      </c>
      <c r="C1029" s="15">
        <f>C1009</f>
        <v/>
      </c>
      <c r="D1029" s="13">
        <f>$G$2</f>
        <v/>
      </c>
      <c r="E1029" s="13">
        <f>IFERROR(_xlfn.XLOOKUP(D1029,tblEmployees[EmployeeName],tblEmployees[HomeDepartment],""),"")</f>
        <v/>
      </c>
      <c r="F1029" s="17" t="n"/>
      <c r="G1029" s="17" t="n"/>
      <c r="H1029" s="13">
        <f>IFERROR(INDEX(tblTasks[SuggestedCategory],MATCH(tblTime[[#This Row],[TaskName]],tblTasks[TaskName],0)),"")</f>
        <v/>
      </c>
      <c r="I1029" s="17" t="n"/>
      <c r="J1029" s="13">
        <f>IF(tblTime[[#This Row],[CategoryOverwrite]]="",tblTime[[#This Row],[SuggCategory]],tblTime[[#This Row],[CategoryOverwrite]])</f>
        <v/>
      </c>
      <c r="K1029" s="17" t="n"/>
      <c r="L1029" s="17" t="n"/>
      <c r="M1029" s="13">
        <f>IF(COUNTA(tblTime[[#This Row],[TaskName]:[Entity]],tblTime[[#This Row],[FinalCategory]:[Hours]])=4,"FILLED","OPEN")</f>
        <v/>
      </c>
      <c r="N1029" s="13">
        <f>IF(SUMIFS(tblTime[Hours],tblTime[Date],tblTime[[#This Row],[Date]]) &gt; 20, "⚠ Over 20 hours!", "")</f>
        <v/>
      </c>
    </row>
    <row r="1030" hidden="1">
      <c r="B1030" s="14">
        <f>7+B930</f>
        <v/>
      </c>
      <c r="C1030" s="15">
        <f>C1010</f>
        <v/>
      </c>
      <c r="D1030" s="13">
        <f>$G$2</f>
        <v/>
      </c>
      <c r="E1030" s="13">
        <f>IFERROR(_xlfn.XLOOKUP(D1030,tblEmployees[EmployeeName],tblEmployees[HomeDepartment],""),"")</f>
        <v/>
      </c>
      <c r="F1030" s="17" t="n"/>
      <c r="G1030" s="17" t="n"/>
      <c r="H1030" s="13">
        <f>IFERROR(INDEX(tblTasks[SuggestedCategory],MATCH(tblTime[[#This Row],[TaskName]],tblTasks[TaskName],0)),"")</f>
        <v/>
      </c>
      <c r="I1030" s="17" t="n"/>
      <c r="J1030" s="13">
        <f>IF(tblTime[[#This Row],[CategoryOverwrite]]="",tblTime[[#This Row],[SuggCategory]],tblTime[[#This Row],[CategoryOverwrite]])</f>
        <v/>
      </c>
      <c r="K1030" s="17" t="n"/>
      <c r="L1030" s="17" t="n"/>
      <c r="M1030" s="13">
        <f>IF(COUNTA(tblTime[[#This Row],[TaskName]:[Entity]],tblTime[[#This Row],[FinalCategory]:[Hours]])=4,"FILLED","OPEN")</f>
        <v/>
      </c>
      <c r="N1030" s="13">
        <f>IF(SUMIFS(tblTime[Hours],tblTime[Date],tblTime[[#This Row],[Date]]) &gt; 20, "⚠ Over 20 hours!", "")</f>
        <v/>
      </c>
    </row>
    <row r="1031" hidden="1">
      <c r="B1031" s="14">
        <f>7+B931</f>
        <v/>
      </c>
      <c r="C1031" s="15">
        <f>C1011</f>
        <v/>
      </c>
      <c r="D1031" s="13">
        <f>$G$2</f>
        <v/>
      </c>
      <c r="E1031" s="13">
        <f>IFERROR(_xlfn.XLOOKUP(D1031,tblEmployees[EmployeeName],tblEmployees[HomeDepartment],""),"")</f>
        <v/>
      </c>
      <c r="F1031" s="17" t="n"/>
      <c r="G1031" s="17" t="n"/>
      <c r="H1031" s="13">
        <f>IFERROR(INDEX(tblTasks[SuggestedCategory],MATCH(tblTime[[#This Row],[TaskName]],tblTasks[TaskName],0)),"")</f>
        <v/>
      </c>
      <c r="I1031" s="17" t="n"/>
      <c r="J1031" s="13">
        <f>IF(tblTime[[#This Row],[CategoryOverwrite]]="",tblTime[[#This Row],[SuggCategory]],tblTime[[#This Row],[CategoryOverwrite]])</f>
        <v/>
      </c>
      <c r="K1031" s="17" t="n"/>
      <c r="L1031" s="17" t="n"/>
      <c r="M1031" s="13">
        <f>IF(COUNTA(tblTime[[#This Row],[TaskName]:[Entity]],tblTime[[#This Row],[FinalCategory]:[Hours]])=4,"FILLED","OPEN")</f>
        <v/>
      </c>
      <c r="N1031" s="13">
        <f>IF(SUMIFS(tblTime[Hours],tblTime[Date],tblTime[[#This Row],[Date]]) &gt; 20, "⚠ Over 20 hours!", "")</f>
        <v/>
      </c>
    </row>
    <row r="1032" hidden="1">
      <c r="B1032" s="14">
        <f>7+B932</f>
        <v/>
      </c>
      <c r="C1032" s="15">
        <f>C1012</f>
        <v/>
      </c>
      <c r="D1032" s="13">
        <f>$G$2</f>
        <v/>
      </c>
      <c r="E1032" s="13">
        <f>IFERROR(_xlfn.XLOOKUP(D1032,tblEmployees[EmployeeName],tblEmployees[HomeDepartment],""),"")</f>
        <v/>
      </c>
      <c r="F1032" s="17" t="n"/>
      <c r="G1032" s="17" t="n"/>
      <c r="H1032" s="13">
        <f>IFERROR(INDEX(tblTasks[SuggestedCategory],MATCH(tblTime[[#This Row],[TaskName]],tblTasks[TaskName],0)),"")</f>
        <v/>
      </c>
      <c r="I1032" s="17" t="n"/>
      <c r="J1032" s="13">
        <f>IF(tblTime[[#This Row],[CategoryOverwrite]]="",tblTime[[#This Row],[SuggCategory]],tblTime[[#This Row],[CategoryOverwrite]])</f>
        <v/>
      </c>
      <c r="K1032" s="17" t="n"/>
      <c r="L1032" s="17" t="n"/>
      <c r="M1032" s="13">
        <f>IF(COUNTA(tblTime[[#This Row],[TaskName]:[Entity]],tblTime[[#This Row],[FinalCategory]:[Hours]])=4,"FILLED","OPEN")</f>
        <v/>
      </c>
      <c r="N1032" s="13">
        <f>IF(SUMIFS(tblTime[Hours],tblTime[Date],tblTime[[#This Row],[Date]]) &gt; 20, "⚠ Over 20 hours!", "")</f>
        <v/>
      </c>
    </row>
    <row r="1033" hidden="1">
      <c r="B1033" s="14">
        <f>7+B933</f>
        <v/>
      </c>
      <c r="C1033" s="15">
        <f>C1013</f>
        <v/>
      </c>
      <c r="D1033" s="13">
        <f>$G$2</f>
        <v/>
      </c>
      <c r="E1033" s="13">
        <f>IFERROR(_xlfn.XLOOKUP(D1033,tblEmployees[EmployeeName],tblEmployees[HomeDepartment],""),"")</f>
        <v/>
      </c>
      <c r="F1033" s="17" t="n"/>
      <c r="G1033" s="17" t="n"/>
      <c r="H1033" s="13">
        <f>IFERROR(INDEX(tblTasks[SuggestedCategory],MATCH(tblTime[[#This Row],[TaskName]],tblTasks[TaskName],0)),"")</f>
        <v/>
      </c>
      <c r="I1033" s="17" t="n"/>
      <c r="J1033" s="13">
        <f>IF(tblTime[[#This Row],[CategoryOverwrite]]="",tblTime[[#This Row],[SuggCategory]],tblTime[[#This Row],[CategoryOverwrite]])</f>
        <v/>
      </c>
      <c r="K1033" s="17" t="n"/>
      <c r="L1033" s="17" t="n"/>
      <c r="M1033" s="13">
        <f>IF(COUNTA(tblTime[[#This Row],[TaskName]:[Entity]],tblTime[[#This Row],[FinalCategory]:[Hours]])=4,"FILLED","OPEN")</f>
        <v/>
      </c>
      <c r="N1033" s="13">
        <f>IF(SUMIFS(tblTime[Hours],tblTime[Date],tblTime[[#This Row],[Date]]) &gt; 20, "⚠ Over 20 hours!", "")</f>
        <v/>
      </c>
    </row>
    <row r="1034" hidden="1">
      <c r="B1034" s="14">
        <f>7+B934</f>
        <v/>
      </c>
      <c r="C1034" s="15">
        <f>C1014</f>
        <v/>
      </c>
      <c r="D1034" s="13">
        <f>$G$2</f>
        <v/>
      </c>
      <c r="E1034" s="13">
        <f>IFERROR(_xlfn.XLOOKUP(D1034,tblEmployees[EmployeeName],tblEmployees[HomeDepartment],""),"")</f>
        <v/>
      </c>
      <c r="F1034" s="17" t="n"/>
      <c r="G1034" s="17" t="n"/>
      <c r="H1034" s="13">
        <f>IFERROR(INDEX(tblTasks[SuggestedCategory],MATCH(tblTime[[#This Row],[TaskName]],tblTasks[TaskName],0)),"")</f>
        <v/>
      </c>
      <c r="I1034" s="17" t="n"/>
      <c r="J1034" s="13">
        <f>IF(tblTime[[#This Row],[CategoryOverwrite]]="",tblTime[[#This Row],[SuggCategory]],tblTime[[#This Row],[CategoryOverwrite]])</f>
        <v/>
      </c>
      <c r="K1034" s="17" t="n"/>
      <c r="L1034" s="17" t="n"/>
      <c r="M1034" s="13">
        <f>IF(COUNTA(tblTime[[#This Row],[TaskName]:[Entity]],tblTime[[#This Row],[FinalCategory]:[Hours]])=4,"FILLED","OPEN")</f>
        <v/>
      </c>
      <c r="N1034" s="13">
        <f>IF(SUMIFS(tblTime[Hours],tblTime[Date],tblTime[[#This Row],[Date]]) &gt; 20, "⚠ Over 20 hours!", "")</f>
        <v/>
      </c>
    </row>
    <row r="1035" hidden="1">
      <c r="B1035" s="14">
        <f>7+B935</f>
        <v/>
      </c>
      <c r="C1035" s="15">
        <f>C1015</f>
        <v/>
      </c>
      <c r="D1035" s="13">
        <f>$G$2</f>
        <v/>
      </c>
      <c r="E1035" s="13">
        <f>IFERROR(_xlfn.XLOOKUP(D1035,tblEmployees[EmployeeName],tblEmployees[HomeDepartment],""),"")</f>
        <v/>
      </c>
      <c r="F1035" s="17" t="n"/>
      <c r="G1035" s="17" t="n"/>
      <c r="H1035" s="13">
        <f>IFERROR(INDEX(tblTasks[SuggestedCategory],MATCH(tblTime[[#This Row],[TaskName]],tblTasks[TaskName],0)),"")</f>
        <v/>
      </c>
      <c r="I1035" s="17" t="n"/>
      <c r="J1035" s="13">
        <f>IF(tblTime[[#This Row],[CategoryOverwrite]]="",tblTime[[#This Row],[SuggCategory]],tblTime[[#This Row],[CategoryOverwrite]])</f>
        <v/>
      </c>
      <c r="K1035" s="17" t="n"/>
      <c r="L1035" s="17" t="n"/>
      <c r="M1035" s="13">
        <f>IF(COUNTA(tblTime[[#This Row],[TaskName]:[Entity]],tblTime[[#This Row],[FinalCategory]:[Hours]])=4,"FILLED","OPEN")</f>
        <v/>
      </c>
      <c r="N1035" s="13">
        <f>IF(SUMIFS(tblTime[Hours],tblTime[Date],tblTime[[#This Row],[Date]]) &gt; 20, "⚠ Over 20 hours!", "")</f>
        <v/>
      </c>
    </row>
    <row r="1036" hidden="1">
      <c r="B1036" s="14">
        <f>7+B936</f>
        <v/>
      </c>
      <c r="C1036" s="15">
        <f>C1016</f>
        <v/>
      </c>
      <c r="D1036" s="13">
        <f>$G$2</f>
        <v/>
      </c>
      <c r="E1036" s="13">
        <f>IFERROR(_xlfn.XLOOKUP(D1036,tblEmployees[EmployeeName],tblEmployees[HomeDepartment],""),"")</f>
        <v/>
      </c>
      <c r="F1036" s="17" t="n"/>
      <c r="G1036" s="17" t="n"/>
      <c r="H1036" s="13">
        <f>IFERROR(INDEX(tblTasks[SuggestedCategory],MATCH(tblTime[[#This Row],[TaskName]],tblTasks[TaskName],0)),"")</f>
        <v/>
      </c>
      <c r="I1036" s="17" t="n"/>
      <c r="J1036" s="13">
        <f>IF(tblTime[[#This Row],[CategoryOverwrite]]="",tblTime[[#This Row],[SuggCategory]],tblTime[[#This Row],[CategoryOverwrite]])</f>
        <v/>
      </c>
      <c r="K1036" s="17" t="n"/>
      <c r="L1036" s="17" t="n"/>
      <c r="M1036" s="13">
        <f>IF(COUNTA(tblTime[[#This Row],[TaskName]:[Entity]],tblTime[[#This Row],[FinalCategory]:[Hours]])=4,"FILLED","OPEN")</f>
        <v/>
      </c>
      <c r="N1036" s="13">
        <f>IF(SUMIFS(tblTime[Hours],tblTime[Date],tblTime[[#This Row],[Date]]) &gt; 20, "⚠ Over 20 hours!", "")</f>
        <v/>
      </c>
    </row>
    <row r="1037" hidden="1">
      <c r="B1037" s="14">
        <f>7+B937</f>
        <v/>
      </c>
      <c r="C1037" s="15">
        <f>C1017</f>
        <v/>
      </c>
      <c r="D1037" s="13">
        <f>$G$2</f>
        <v/>
      </c>
      <c r="E1037" s="13">
        <f>IFERROR(_xlfn.XLOOKUP(D1037,tblEmployees[EmployeeName],tblEmployees[HomeDepartment],""),"")</f>
        <v/>
      </c>
      <c r="F1037" s="17" t="n"/>
      <c r="G1037" s="17" t="n"/>
      <c r="H1037" s="13">
        <f>IFERROR(INDEX(tblTasks[SuggestedCategory],MATCH(tblTime[[#This Row],[TaskName]],tblTasks[TaskName],0)),"")</f>
        <v/>
      </c>
      <c r="I1037" s="17" t="n"/>
      <c r="J1037" s="13">
        <f>IF(tblTime[[#This Row],[CategoryOverwrite]]="",tblTime[[#This Row],[SuggCategory]],tblTime[[#This Row],[CategoryOverwrite]])</f>
        <v/>
      </c>
      <c r="K1037" s="17" t="n"/>
      <c r="L1037" s="17" t="n"/>
      <c r="M1037" s="13">
        <f>IF(COUNTA(tblTime[[#This Row],[TaskName]:[Entity]],tblTime[[#This Row],[FinalCategory]:[Hours]])=4,"FILLED","OPEN")</f>
        <v/>
      </c>
      <c r="N1037" s="13">
        <f>IF(SUMIFS(tblTime[Hours],tblTime[Date],tblTime[[#This Row],[Date]]) &gt; 20, "⚠ Over 20 hours!", "")</f>
        <v/>
      </c>
    </row>
    <row r="1038" hidden="1">
      <c r="B1038" s="14">
        <f>7+B938</f>
        <v/>
      </c>
      <c r="C1038" s="15">
        <f>C1018</f>
        <v/>
      </c>
      <c r="D1038" s="13">
        <f>$G$2</f>
        <v/>
      </c>
      <c r="E1038" s="13">
        <f>IFERROR(_xlfn.XLOOKUP(D1038,tblEmployees[EmployeeName],tblEmployees[HomeDepartment],""),"")</f>
        <v/>
      </c>
      <c r="F1038" s="17" t="n"/>
      <c r="G1038" s="17" t="n"/>
      <c r="H1038" s="13">
        <f>IFERROR(INDEX(tblTasks[SuggestedCategory],MATCH(tblTime[[#This Row],[TaskName]],tblTasks[TaskName],0)),"")</f>
        <v/>
      </c>
      <c r="I1038" s="17" t="n"/>
      <c r="J1038" s="13">
        <f>IF(tblTime[[#This Row],[CategoryOverwrite]]="",tblTime[[#This Row],[SuggCategory]],tblTime[[#This Row],[CategoryOverwrite]])</f>
        <v/>
      </c>
      <c r="K1038" s="17" t="n"/>
      <c r="L1038" s="17" t="n"/>
      <c r="M1038" s="13">
        <f>IF(COUNTA(tblTime[[#This Row],[TaskName]:[Entity]],tblTime[[#This Row],[FinalCategory]:[Hours]])=4,"FILLED","OPEN")</f>
        <v/>
      </c>
      <c r="N1038" s="13">
        <f>IF(SUMIFS(tblTime[Hours],tblTime[Date],tblTime[[#This Row],[Date]]) &gt; 20, "⚠ Over 20 hours!", "")</f>
        <v/>
      </c>
    </row>
    <row r="1039" hidden="1">
      <c r="B1039" s="14">
        <f>7+B939</f>
        <v/>
      </c>
      <c r="C1039" s="15">
        <f>C1019</f>
        <v/>
      </c>
      <c r="D1039" s="13">
        <f>$G$2</f>
        <v/>
      </c>
      <c r="E1039" s="13">
        <f>IFERROR(_xlfn.XLOOKUP(D1039,tblEmployees[EmployeeName],tblEmployees[HomeDepartment],""),"")</f>
        <v/>
      </c>
      <c r="F1039" s="17" t="n"/>
      <c r="G1039" s="17" t="n"/>
      <c r="H1039" s="13">
        <f>IFERROR(INDEX(tblTasks[SuggestedCategory],MATCH(tblTime[[#This Row],[TaskName]],tblTasks[TaskName],0)),"")</f>
        <v/>
      </c>
      <c r="I1039" s="17" t="n"/>
      <c r="J1039" s="13">
        <f>IF(tblTime[[#This Row],[CategoryOverwrite]]="",tblTime[[#This Row],[SuggCategory]],tblTime[[#This Row],[CategoryOverwrite]])</f>
        <v/>
      </c>
      <c r="K1039" s="17" t="n"/>
      <c r="L1039" s="17" t="n"/>
      <c r="M1039" s="13">
        <f>IF(COUNTA(tblTime[[#This Row],[TaskName]:[Entity]],tblTime[[#This Row],[FinalCategory]:[Hours]])=4,"FILLED","OPEN")</f>
        <v/>
      </c>
      <c r="N1039" s="13">
        <f>IF(SUMIFS(tblTime[Hours],tblTime[Date],tblTime[[#This Row],[Date]]) &gt; 20, "⚠ Over 20 hours!", "")</f>
        <v/>
      </c>
    </row>
    <row r="1040" hidden="1">
      <c r="B1040" s="14">
        <f>7+B940</f>
        <v/>
      </c>
      <c r="C1040" s="15">
        <f>C1020</f>
        <v/>
      </c>
      <c r="D1040" s="13">
        <f>$G$2</f>
        <v/>
      </c>
      <c r="E1040" s="13">
        <f>IFERROR(_xlfn.XLOOKUP(D1040,tblEmployees[EmployeeName],tblEmployees[HomeDepartment],""),"")</f>
        <v/>
      </c>
      <c r="F1040" s="17" t="n"/>
      <c r="G1040" s="17" t="n"/>
      <c r="H1040" s="13">
        <f>IFERROR(INDEX(tblTasks[SuggestedCategory],MATCH(tblTime[[#This Row],[TaskName]],tblTasks[TaskName],0)),"")</f>
        <v/>
      </c>
      <c r="I1040" s="17" t="n"/>
      <c r="J1040" s="13">
        <f>IF(tblTime[[#This Row],[CategoryOverwrite]]="",tblTime[[#This Row],[SuggCategory]],tblTime[[#This Row],[CategoryOverwrite]])</f>
        <v/>
      </c>
      <c r="K1040" s="17" t="n"/>
      <c r="L1040" s="17" t="n"/>
      <c r="M1040" s="13">
        <f>IF(COUNTA(tblTime[[#This Row],[TaskName]:[Entity]],tblTime[[#This Row],[FinalCategory]:[Hours]])=4,"FILLED","OPEN")</f>
        <v/>
      </c>
      <c r="N1040" s="13">
        <f>IF(SUMIFS(tblTime[Hours],tblTime[Date],tblTime[[#This Row],[Date]]) &gt; 20, "⚠ Over 20 hours!", "")</f>
        <v/>
      </c>
    </row>
    <row r="1041" hidden="1">
      <c r="B1041" s="14">
        <f>7+B941</f>
        <v/>
      </c>
      <c r="C1041" s="15">
        <f>C1021</f>
        <v/>
      </c>
      <c r="D1041" s="13">
        <f>$G$2</f>
        <v/>
      </c>
      <c r="E1041" s="13">
        <f>IFERROR(_xlfn.XLOOKUP(D1041,tblEmployees[EmployeeName],tblEmployees[HomeDepartment],""),"")</f>
        <v/>
      </c>
      <c r="F1041" s="17" t="n"/>
      <c r="G1041" s="17" t="n"/>
      <c r="H1041" s="13">
        <f>IFERROR(INDEX(tblTasks[SuggestedCategory],MATCH(tblTime[[#This Row],[TaskName]],tblTasks[TaskName],0)),"")</f>
        <v/>
      </c>
      <c r="I1041" s="17" t="n"/>
      <c r="J1041" s="13">
        <f>IF(tblTime[[#This Row],[CategoryOverwrite]]="",tblTime[[#This Row],[SuggCategory]],tblTime[[#This Row],[CategoryOverwrite]])</f>
        <v/>
      </c>
      <c r="K1041" s="17" t="n"/>
      <c r="L1041" s="17" t="n"/>
      <c r="M1041" s="13">
        <f>IF(COUNTA(tblTime[[#This Row],[TaskName]:[Entity]],tblTime[[#This Row],[FinalCategory]:[Hours]])=4,"FILLED","OPEN")</f>
        <v/>
      </c>
      <c r="N1041" s="13">
        <f>IF(SUMIFS(tblTime[Hours],tblTime[Date],tblTime[[#This Row],[Date]]) &gt; 20, "⚠ Over 20 hours!", "")</f>
        <v/>
      </c>
    </row>
    <row r="1042" hidden="1">
      <c r="B1042" s="14">
        <f>7+B942</f>
        <v/>
      </c>
      <c r="C1042" s="15">
        <f>C1022</f>
        <v/>
      </c>
      <c r="D1042" s="13">
        <f>$G$2</f>
        <v/>
      </c>
      <c r="E1042" s="13">
        <f>IFERROR(_xlfn.XLOOKUP(D1042,tblEmployees[EmployeeName],tblEmployees[HomeDepartment],""),"")</f>
        <v/>
      </c>
      <c r="F1042" s="17" t="n"/>
      <c r="G1042" s="17" t="n"/>
      <c r="H1042" s="13">
        <f>IFERROR(INDEX(tblTasks[SuggestedCategory],MATCH(tblTime[[#This Row],[TaskName]],tblTasks[TaskName],0)),"")</f>
        <v/>
      </c>
      <c r="I1042" s="17" t="n"/>
      <c r="J1042" s="13">
        <f>IF(tblTime[[#This Row],[CategoryOverwrite]]="",tblTime[[#This Row],[SuggCategory]],tblTime[[#This Row],[CategoryOverwrite]])</f>
        <v/>
      </c>
      <c r="K1042" s="17" t="n"/>
      <c r="L1042" s="17" t="n"/>
      <c r="M1042" s="13">
        <f>IF(COUNTA(tblTime[[#This Row],[TaskName]:[Entity]],tblTime[[#This Row],[FinalCategory]:[Hours]])=4,"FILLED","OPEN")</f>
        <v/>
      </c>
      <c r="N1042" s="13">
        <f>IF(SUMIFS(tblTime[Hours],tblTime[Date],tblTime[[#This Row],[Date]]) &gt; 20, "⚠ Over 20 hours!", "")</f>
        <v/>
      </c>
    </row>
    <row r="1043" hidden="1">
      <c r="B1043" s="14">
        <f>7+B943</f>
        <v/>
      </c>
      <c r="C1043" s="15">
        <f>C1023</f>
        <v/>
      </c>
      <c r="D1043" s="13">
        <f>$G$2</f>
        <v/>
      </c>
      <c r="E1043" s="13">
        <f>IFERROR(_xlfn.XLOOKUP(D1043,tblEmployees[EmployeeName],tblEmployees[HomeDepartment],""),"")</f>
        <v/>
      </c>
      <c r="F1043" s="17" t="n"/>
      <c r="G1043" s="17" t="n"/>
      <c r="H1043" s="13">
        <f>IFERROR(INDEX(tblTasks[SuggestedCategory],MATCH(tblTime[[#This Row],[TaskName]],tblTasks[TaskName],0)),"")</f>
        <v/>
      </c>
      <c r="I1043" s="17" t="n"/>
      <c r="J1043" s="13">
        <f>IF(tblTime[[#This Row],[CategoryOverwrite]]="",tblTime[[#This Row],[SuggCategory]],tblTime[[#This Row],[CategoryOverwrite]])</f>
        <v/>
      </c>
      <c r="K1043" s="17" t="n"/>
      <c r="L1043" s="17" t="n"/>
      <c r="M1043" s="13">
        <f>IF(COUNTA(tblTime[[#This Row],[TaskName]:[Entity]],tblTime[[#This Row],[FinalCategory]:[Hours]])=4,"FILLED","OPEN")</f>
        <v/>
      </c>
      <c r="N1043" s="13">
        <f>IF(SUMIFS(tblTime[Hours],tblTime[Date],tblTime[[#This Row],[Date]]) &gt; 20, "⚠ Over 20 hours!", "")</f>
        <v/>
      </c>
    </row>
    <row r="1044" hidden="1">
      <c r="B1044" s="14">
        <f>7+B944</f>
        <v/>
      </c>
      <c r="C1044" s="15">
        <f>C1024</f>
        <v/>
      </c>
      <c r="D1044" s="13">
        <f>$G$2</f>
        <v/>
      </c>
      <c r="E1044" s="13">
        <f>IFERROR(_xlfn.XLOOKUP(D1044,tblEmployees[EmployeeName],tblEmployees[HomeDepartment],""),"")</f>
        <v/>
      </c>
      <c r="F1044" s="17" t="n"/>
      <c r="G1044" s="17" t="n"/>
      <c r="H1044" s="13">
        <f>IFERROR(INDEX(tblTasks[SuggestedCategory],MATCH(tblTime[[#This Row],[TaskName]],tblTasks[TaskName],0)),"")</f>
        <v/>
      </c>
      <c r="I1044" s="17" t="n"/>
      <c r="J1044" s="13">
        <f>IF(tblTime[[#This Row],[CategoryOverwrite]]="",tblTime[[#This Row],[SuggCategory]],tblTime[[#This Row],[CategoryOverwrite]])</f>
        <v/>
      </c>
      <c r="K1044" s="17" t="n"/>
      <c r="L1044" s="17" t="n"/>
      <c r="M1044" s="13">
        <f>IF(COUNTA(tblTime[[#This Row],[TaskName]:[Entity]],tblTime[[#This Row],[FinalCategory]:[Hours]])=4,"FILLED","OPEN")</f>
        <v/>
      </c>
      <c r="N1044" s="13">
        <f>IF(SUMIFS(tblTime[Hours],tblTime[Date],tblTime[[#This Row],[Date]]) &gt; 20, "⚠ Over 20 hours!", "")</f>
        <v/>
      </c>
    </row>
    <row r="1045" hidden="1">
      <c r="B1045" s="14">
        <f>7+B945</f>
        <v/>
      </c>
      <c r="C1045" s="15">
        <f>C1025</f>
        <v/>
      </c>
      <c r="D1045" s="13">
        <f>$G$2</f>
        <v/>
      </c>
      <c r="E1045" s="13">
        <f>IFERROR(_xlfn.XLOOKUP(D1045,tblEmployees[EmployeeName],tblEmployees[HomeDepartment],""),"")</f>
        <v/>
      </c>
      <c r="F1045" s="17" t="n"/>
      <c r="G1045" s="17" t="n"/>
      <c r="H1045" s="13">
        <f>IFERROR(INDEX(tblTasks[SuggestedCategory],MATCH(tblTime[[#This Row],[TaskName]],tblTasks[TaskName],0)),"")</f>
        <v/>
      </c>
      <c r="I1045" s="17" t="n"/>
      <c r="J1045" s="13">
        <f>IF(tblTime[[#This Row],[CategoryOverwrite]]="",tblTime[[#This Row],[SuggCategory]],tblTime[[#This Row],[CategoryOverwrite]])</f>
        <v/>
      </c>
      <c r="K1045" s="17" t="n"/>
      <c r="L1045" s="17" t="n"/>
      <c r="M1045" s="13">
        <f>IF(COUNTA(tblTime[[#This Row],[TaskName]:[Entity]],tblTime[[#This Row],[FinalCategory]:[Hours]])=4,"FILLED","OPEN")</f>
        <v/>
      </c>
      <c r="N1045" s="13">
        <f>IF(SUMIFS(tblTime[Hours],tblTime[Date],tblTime[[#This Row],[Date]]) &gt; 20, "⚠ Over 20 hours!", "")</f>
        <v/>
      </c>
    </row>
    <row r="1046" hidden="1">
      <c r="B1046" s="14">
        <f>7+B946</f>
        <v/>
      </c>
      <c r="C1046" s="15">
        <f>C1026</f>
        <v/>
      </c>
      <c r="D1046" s="13">
        <f>$G$2</f>
        <v/>
      </c>
      <c r="E1046" s="13">
        <f>IFERROR(_xlfn.XLOOKUP(D1046,tblEmployees[EmployeeName],tblEmployees[HomeDepartment],""),"")</f>
        <v/>
      </c>
      <c r="F1046" s="17" t="n"/>
      <c r="G1046" s="17" t="n"/>
      <c r="H1046" s="13">
        <f>IFERROR(INDEX(tblTasks[SuggestedCategory],MATCH(tblTime[[#This Row],[TaskName]],tblTasks[TaskName],0)),"")</f>
        <v/>
      </c>
      <c r="I1046" s="17" t="n"/>
      <c r="J1046" s="13">
        <f>IF(tblTime[[#This Row],[CategoryOverwrite]]="",tblTime[[#This Row],[SuggCategory]],tblTime[[#This Row],[CategoryOverwrite]])</f>
        <v/>
      </c>
      <c r="K1046" s="17" t="n"/>
      <c r="L1046" s="17" t="n"/>
      <c r="M1046" s="13">
        <f>IF(COUNTA(tblTime[[#This Row],[TaskName]:[Entity]],tblTime[[#This Row],[FinalCategory]:[Hours]])=4,"FILLED","OPEN")</f>
        <v/>
      </c>
      <c r="N1046" s="13">
        <f>IF(SUMIFS(tblTime[Hours],tblTime[Date],tblTime[[#This Row],[Date]]) &gt; 20, "⚠ Over 20 hours!", "")</f>
        <v/>
      </c>
    </row>
    <row r="1047" hidden="1">
      <c r="B1047" s="14">
        <f>7+B947</f>
        <v/>
      </c>
      <c r="C1047" s="15">
        <f>C1027</f>
        <v/>
      </c>
      <c r="D1047" s="13">
        <f>$G$2</f>
        <v/>
      </c>
      <c r="E1047" s="13">
        <f>IFERROR(_xlfn.XLOOKUP(D1047,tblEmployees[EmployeeName],tblEmployees[HomeDepartment],""),"")</f>
        <v/>
      </c>
      <c r="F1047" s="17" t="n"/>
      <c r="G1047" s="17" t="n"/>
      <c r="H1047" s="13">
        <f>IFERROR(INDEX(tblTasks[SuggestedCategory],MATCH(tblTime[[#This Row],[TaskName]],tblTasks[TaskName],0)),"")</f>
        <v/>
      </c>
      <c r="I1047" s="17" t="n"/>
      <c r="J1047" s="13">
        <f>IF(tblTime[[#This Row],[CategoryOverwrite]]="",tblTime[[#This Row],[SuggCategory]],tblTime[[#This Row],[CategoryOverwrite]])</f>
        <v/>
      </c>
      <c r="K1047" s="17" t="n"/>
      <c r="L1047" s="17" t="n"/>
      <c r="M1047" s="13">
        <f>IF(COUNTA(tblTime[[#This Row],[TaskName]:[Entity]],tblTime[[#This Row],[FinalCategory]:[Hours]])=4,"FILLED","OPEN")</f>
        <v/>
      </c>
      <c r="N1047" s="13">
        <f>IF(SUMIFS(tblTime[Hours],tblTime[Date],tblTime[[#This Row],[Date]]) &gt; 20, "⚠ Over 20 hours!", "")</f>
        <v/>
      </c>
    </row>
    <row r="1048" hidden="1">
      <c r="B1048" s="14">
        <f>7+B948</f>
        <v/>
      </c>
      <c r="C1048" s="15">
        <f>C1028</f>
        <v/>
      </c>
      <c r="D1048" s="13">
        <f>$G$2</f>
        <v/>
      </c>
      <c r="E1048" s="13">
        <f>IFERROR(_xlfn.XLOOKUP(D1048,tblEmployees[EmployeeName],tblEmployees[HomeDepartment],""),"")</f>
        <v/>
      </c>
      <c r="F1048" s="17" t="n"/>
      <c r="G1048" s="17" t="n"/>
      <c r="H1048" s="13">
        <f>IFERROR(INDEX(tblTasks[SuggestedCategory],MATCH(tblTime[[#This Row],[TaskName]],tblTasks[TaskName],0)),"")</f>
        <v/>
      </c>
      <c r="I1048" s="17" t="n"/>
      <c r="J1048" s="13">
        <f>IF(tblTime[[#This Row],[CategoryOverwrite]]="",tblTime[[#This Row],[SuggCategory]],tblTime[[#This Row],[CategoryOverwrite]])</f>
        <v/>
      </c>
      <c r="K1048" s="17" t="n"/>
      <c r="L1048" s="17" t="n"/>
      <c r="M1048" s="13">
        <f>IF(COUNTA(tblTime[[#This Row],[TaskName]:[Entity]],tblTime[[#This Row],[FinalCategory]:[Hours]])=4,"FILLED","OPEN")</f>
        <v/>
      </c>
      <c r="N1048" s="13">
        <f>IF(SUMIFS(tblTime[Hours],tblTime[Date],tblTime[[#This Row],[Date]]) &gt; 20, "⚠ Over 20 hours!", "")</f>
        <v/>
      </c>
    </row>
    <row r="1049" hidden="1">
      <c r="B1049" s="14">
        <f>7+B949</f>
        <v/>
      </c>
      <c r="C1049" s="15">
        <f>C1029</f>
        <v/>
      </c>
      <c r="D1049" s="13">
        <f>$G$2</f>
        <v/>
      </c>
      <c r="E1049" s="13">
        <f>IFERROR(_xlfn.XLOOKUP(D1049,tblEmployees[EmployeeName],tblEmployees[HomeDepartment],""),"")</f>
        <v/>
      </c>
      <c r="F1049" s="17" t="n"/>
      <c r="G1049" s="17" t="n"/>
      <c r="H1049" s="13">
        <f>IFERROR(INDEX(tblTasks[SuggestedCategory],MATCH(tblTime[[#This Row],[TaskName]],tblTasks[TaskName],0)),"")</f>
        <v/>
      </c>
      <c r="I1049" s="17" t="n"/>
      <c r="J1049" s="13">
        <f>IF(tblTime[[#This Row],[CategoryOverwrite]]="",tblTime[[#This Row],[SuggCategory]],tblTime[[#This Row],[CategoryOverwrite]])</f>
        <v/>
      </c>
      <c r="K1049" s="17" t="n"/>
      <c r="L1049" s="17" t="n"/>
      <c r="M1049" s="13">
        <f>IF(COUNTA(tblTime[[#This Row],[TaskName]:[Entity]],tblTime[[#This Row],[FinalCategory]:[Hours]])=4,"FILLED","OPEN")</f>
        <v/>
      </c>
      <c r="N1049" s="13">
        <f>IF(SUMIFS(tblTime[Hours],tblTime[Date],tblTime[[#This Row],[Date]]) &gt; 20, "⚠ Over 20 hours!", "")</f>
        <v/>
      </c>
    </row>
    <row r="1050" hidden="1">
      <c r="B1050" s="14">
        <f>7+B950</f>
        <v/>
      </c>
      <c r="C1050" s="15">
        <f>C1030</f>
        <v/>
      </c>
      <c r="D1050" s="13">
        <f>$G$2</f>
        <v/>
      </c>
      <c r="E1050" s="13">
        <f>IFERROR(_xlfn.XLOOKUP(D1050,tblEmployees[EmployeeName],tblEmployees[HomeDepartment],""),"")</f>
        <v/>
      </c>
      <c r="F1050" s="17" t="n"/>
      <c r="G1050" s="17" t="n"/>
      <c r="H1050" s="13">
        <f>IFERROR(INDEX(tblTasks[SuggestedCategory],MATCH(tblTime[[#This Row],[TaskName]],tblTasks[TaskName],0)),"")</f>
        <v/>
      </c>
      <c r="I1050" s="17" t="n"/>
      <c r="J1050" s="13">
        <f>IF(tblTime[[#This Row],[CategoryOverwrite]]="",tblTime[[#This Row],[SuggCategory]],tblTime[[#This Row],[CategoryOverwrite]])</f>
        <v/>
      </c>
      <c r="K1050" s="17" t="n"/>
      <c r="L1050" s="17" t="n"/>
      <c r="M1050" s="13">
        <f>IF(COUNTA(tblTime[[#This Row],[TaskName]:[Entity]],tblTime[[#This Row],[FinalCategory]:[Hours]])=4,"FILLED","OPEN")</f>
        <v/>
      </c>
      <c r="N1050" s="13">
        <f>IF(SUMIFS(tblTime[Hours],tblTime[Date],tblTime[[#This Row],[Date]]) &gt; 20, "⚠ Over 20 hours!", "")</f>
        <v/>
      </c>
    </row>
    <row r="1051" hidden="1">
      <c r="B1051" s="14">
        <f>7+B951</f>
        <v/>
      </c>
      <c r="C1051" s="15">
        <f>C1031</f>
        <v/>
      </c>
      <c r="D1051" s="13">
        <f>$G$2</f>
        <v/>
      </c>
      <c r="E1051" s="13">
        <f>IFERROR(_xlfn.XLOOKUP(D1051,tblEmployees[EmployeeName],tblEmployees[HomeDepartment],""),"")</f>
        <v/>
      </c>
      <c r="F1051" s="17" t="n"/>
      <c r="G1051" s="17" t="n"/>
      <c r="H1051" s="13">
        <f>IFERROR(INDEX(tblTasks[SuggestedCategory],MATCH(tblTime[[#This Row],[TaskName]],tblTasks[TaskName],0)),"")</f>
        <v/>
      </c>
      <c r="I1051" s="17" t="n"/>
      <c r="J1051" s="13">
        <f>IF(tblTime[[#This Row],[CategoryOverwrite]]="",tblTime[[#This Row],[SuggCategory]],tblTime[[#This Row],[CategoryOverwrite]])</f>
        <v/>
      </c>
      <c r="K1051" s="17" t="n"/>
      <c r="L1051" s="17" t="n"/>
      <c r="M1051" s="13">
        <f>IF(COUNTA(tblTime[[#This Row],[TaskName]:[Entity]],tblTime[[#This Row],[FinalCategory]:[Hours]])=4,"FILLED","OPEN")</f>
        <v/>
      </c>
      <c r="N1051" s="13">
        <f>IF(SUMIFS(tblTime[Hours],tblTime[Date],tblTime[[#This Row],[Date]]) &gt; 20, "⚠ Over 20 hours!", "")</f>
        <v/>
      </c>
    </row>
    <row r="1052" hidden="1">
      <c r="B1052" s="14">
        <f>7+B952</f>
        <v/>
      </c>
      <c r="C1052" s="15">
        <f>C1032</f>
        <v/>
      </c>
      <c r="D1052" s="13">
        <f>$G$2</f>
        <v/>
      </c>
      <c r="E1052" s="13">
        <f>IFERROR(_xlfn.XLOOKUP(D1052,tblEmployees[EmployeeName],tblEmployees[HomeDepartment],""),"")</f>
        <v/>
      </c>
      <c r="F1052" s="17" t="n"/>
      <c r="G1052" s="17" t="n"/>
      <c r="H1052" s="13">
        <f>IFERROR(INDEX(tblTasks[SuggestedCategory],MATCH(tblTime[[#This Row],[TaskName]],tblTasks[TaskName],0)),"")</f>
        <v/>
      </c>
      <c r="I1052" s="17" t="n"/>
      <c r="J1052" s="13">
        <f>IF(tblTime[[#This Row],[CategoryOverwrite]]="",tblTime[[#This Row],[SuggCategory]],tblTime[[#This Row],[CategoryOverwrite]])</f>
        <v/>
      </c>
      <c r="K1052" s="17" t="n"/>
      <c r="L1052" s="17" t="n"/>
      <c r="M1052" s="13">
        <f>IF(COUNTA(tblTime[[#This Row],[TaskName]:[Entity]],tblTime[[#This Row],[FinalCategory]:[Hours]])=4,"FILLED","OPEN")</f>
        <v/>
      </c>
      <c r="N1052" s="13">
        <f>IF(SUMIFS(tblTime[Hours],tblTime[Date],tblTime[[#This Row],[Date]]) &gt; 20, "⚠ Over 20 hours!", "")</f>
        <v/>
      </c>
    </row>
    <row r="1053" hidden="1">
      <c r="B1053" s="14">
        <f>7+B953</f>
        <v/>
      </c>
      <c r="C1053" s="15">
        <f>C1033</f>
        <v/>
      </c>
      <c r="D1053" s="13">
        <f>$G$2</f>
        <v/>
      </c>
      <c r="E1053" s="13">
        <f>IFERROR(_xlfn.XLOOKUP(D1053,tblEmployees[EmployeeName],tblEmployees[HomeDepartment],""),"")</f>
        <v/>
      </c>
      <c r="F1053" s="17" t="n"/>
      <c r="G1053" s="17" t="n"/>
      <c r="H1053" s="13">
        <f>IFERROR(INDEX(tblTasks[SuggestedCategory],MATCH(tblTime[[#This Row],[TaskName]],tblTasks[TaskName],0)),"")</f>
        <v/>
      </c>
      <c r="I1053" s="17" t="n"/>
      <c r="J1053" s="13">
        <f>IF(tblTime[[#This Row],[CategoryOverwrite]]="",tblTime[[#This Row],[SuggCategory]],tblTime[[#This Row],[CategoryOverwrite]])</f>
        <v/>
      </c>
      <c r="K1053" s="17" t="n"/>
      <c r="L1053" s="17" t="n"/>
      <c r="M1053" s="13">
        <f>IF(COUNTA(tblTime[[#This Row],[TaskName]:[Entity]],tblTime[[#This Row],[FinalCategory]:[Hours]])=4,"FILLED","OPEN")</f>
        <v/>
      </c>
      <c r="N1053" s="13">
        <f>IF(SUMIFS(tblTime[Hours],tblTime[Date],tblTime[[#This Row],[Date]]) &gt; 20, "⚠ Over 20 hours!", "")</f>
        <v/>
      </c>
    </row>
    <row r="1054" hidden="1">
      <c r="B1054" s="14">
        <f>7+B954</f>
        <v/>
      </c>
      <c r="C1054" s="15">
        <f>C1034</f>
        <v/>
      </c>
      <c r="D1054" s="13">
        <f>$G$2</f>
        <v/>
      </c>
      <c r="E1054" s="13">
        <f>IFERROR(_xlfn.XLOOKUP(D1054,tblEmployees[EmployeeName],tblEmployees[HomeDepartment],""),"")</f>
        <v/>
      </c>
      <c r="F1054" s="17" t="n"/>
      <c r="G1054" s="17" t="n"/>
      <c r="H1054" s="13">
        <f>IFERROR(INDEX(tblTasks[SuggestedCategory],MATCH(tblTime[[#This Row],[TaskName]],tblTasks[TaskName],0)),"")</f>
        <v/>
      </c>
      <c r="I1054" s="17" t="n"/>
      <c r="J1054" s="13">
        <f>IF(tblTime[[#This Row],[CategoryOverwrite]]="",tblTime[[#This Row],[SuggCategory]],tblTime[[#This Row],[CategoryOverwrite]])</f>
        <v/>
      </c>
      <c r="K1054" s="17" t="n"/>
      <c r="L1054" s="17" t="n"/>
      <c r="M1054" s="13">
        <f>IF(COUNTA(tblTime[[#This Row],[TaskName]:[Entity]],tblTime[[#This Row],[FinalCategory]:[Hours]])=4,"FILLED","OPEN")</f>
        <v/>
      </c>
      <c r="N1054" s="13">
        <f>IF(SUMIFS(tblTime[Hours],tblTime[Date],tblTime[[#This Row],[Date]]) &gt; 20, "⚠ Over 20 hours!", "")</f>
        <v/>
      </c>
    </row>
    <row r="1055" hidden="1">
      <c r="B1055" s="14">
        <f>7+B955</f>
        <v/>
      </c>
      <c r="C1055" s="15">
        <f>C1035</f>
        <v/>
      </c>
      <c r="D1055" s="13">
        <f>$G$2</f>
        <v/>
      </c>
      <c r="E1055" s="13">
        <f>IFERROR(_xlfn.XLOOKUP(D1055,tblEmployees[EmployeeName],tblEmployees[HomeDepartment],""),"")</f>
        <v/>
      </c>
      <c r="F1055" s="17" t="n"/>
      <c r="G1055" s="17" t="n"/>
      <c r="H1055" s="13">
        <f>IFERROR(INDEX(tblTasks[SuggestedCategory],MATCH(tblTime[[#This Row],[TaskName]],tblTasks[TaskName],0)),"")</f>
        <v/>
      </c>
      <c r="I1055" s="17" t="n"/>
      <c r="J1055" s="13">
        <f>IF(tblTime[[#This Row],[CategoryOverwrite]]="",tblTime[[#This Row],[SuggCategory]],tblTime[[#This Row],[CategoryOverwrite]])</f>
        <v/>
      </c>
      <c r="K1055" s="17" t="n"/>
      <c r="L1055" s="17" t="n"/>
      <c r="M1055" s="13">
        <f>IF(COUNTA(tblTime[[#This Row],[TaskName]:[Entity]],tblTime[[#This Row],[FinalCategory]:[Hours]])=4,"FILLED","OPEN")</f>
        <v/>
      </c>
      <c r="N1055" s="13">
        <f>IF(SUMIFS(tblTime[Hours],tblTime[Date],tblTime[[#This Row],[Date]]) &gt; 20, "⚠ Over 20 hours!", "")</f>
        <v/>
      </c>
    </row>
    <row r="1056" hidden="1">
      <c r="B1056" s="14">
        <f>7+B956</f>
        <v/>
      </c>
      <c r="C1056" s="15">
        <f>C1036</f>
        <v/>
      </c>
      <c r="D1056" s="13">
        <f>$G$2</f>
        <v/>
      </c>
      <c r="E1056" s="13">
        <f>IFERROR(_xlfn.XLOOKUP(D1056,tblEmployees[EmployeeName],tblEmployees[HomeDepartment],""),"")</f>
        <v/>
      </c>
      <c r="F1056" s="17" t="n"/>
      <c r="G1056" s="17" t="n"/>
      <c r="H1056" s="13">
        <f>IFERROR(INDEX(tblTasks[SuggestedCategory],MATCH(tblTime[[#This Row],[TaskName]],tblTasks[TaskName],0)),"")</f>
        <v/>
      </c>
      <c r="I1056" s="17" t="n"/>
      <c r="J1056" s="13">
        <f>IF(tblTime[[#This Row],[CategoryOverwrite]]="",tblTime[[#This Row],[SuggCategory]],tblTime[[#This Row],[CategoryOverwrite]])</f>
        <v/>
      </c>
      <c r="K1056" s="17" t="n"/>
      <c r="L1056" s="17" t="n"/>
      <c r="M1056" s="13">
        <f>IF(COUNTA(tblTime[[#This Row],[TaskName]:[Entity]],tblTime[[#This Row],[FinalCategory]:[Hours]])=4,"FILLED","OPEN")</f>
        <v/>
      </c>
      <c r="N1056" s="13">
        <f>IF(SUMIFS(tblTime[Hours],tblTime[Date],tblTime[[#This Row],[Date]]) &gt; 20, "⚠ Over 20 hours!", "")</f>
        <v/>
      </c>
    </row>
    <row r="1057" hidden="1">
      <c r="B1057" s="14">
        <f>7+B957</f>
        <v/>
      </c>
      <c r="C1057" s="15">
        <f>C1037</f>
        <v/>
      </c>
      <c r="D1057" s="13">
        <f>$G$2</f>
        <v/>
      </c>
      <c r="E1057" s="13">
        <f>IFERROR(_xlfn.XLOOKUP(D1057,tblEmployees[EmployeeName],tblEmployees[HomeDepartment],""),"")</f>
        <v/>
      </c>
      <c r="F1057" s="17" t="n"/>
      <c r="G1057" s="17" t="n"/>
      <c r="H1057" s="13">
        <f>IFERROR(INDEX(tblTasks[SuggestedCategory],MATCH(tblTime[[#This Row],[TaskName]],tblTasks[TaskName],0)),"")</f>
        <v/>
      </c>
      <c r="I1057" s="17" t="n"/>
      <c r="J1057" s="13">
        <f>IF(tblTime[[#This Row],[CategoryOverwrite]]="",tblTime[[#This Row],[SuggCategory]],tblTime[[#This Row],[CategoryOverwrite]])</f>
        <v/>
      </c>
      <c r="K1057" s="17" t="n"/>
      <c r="L1057" s="17" t="n"/>
      <c r="M1057" s="13">
        <f>IF(COUNTA(tblTime[[#This Row],[TaskName]:[Entity]],tblTime[[#This Row],[FinalCategory]:[Hours]])=4,"FILLED","OPEN")</f>
        <v/>
      </c>
      <c r="N1057" s="13">
        <f>IF(SUMIFS(tblTime[Hours],tblTime[Date],tblTime[[#This Row],[Date]]) &gt; 20, "⚠ Over 20 hours!", "")</f>
        <v/>
      </c>
    </row>
    <row r="1058" hidden="1">
      <c r="B1058" s="14">
        <f>7+B958</f>
        <v/>
      </c>
      <c r="C1058" s="15">
        <f>C1038</f>
        <v/>
      </c>
      <c r="D1058" s="13">
        <f>$G$2</f>
        <v/>
      </c>
      <c r="E1058" s="13">
        <f>IFERROR(_xlfn.XLOOKUP(D1058,tblEmployees[EmployeeName],tblEmployees[HomeDepartment],""),"")</f>
        <v/>
      </c>
      <c r="F1058" s="17" t="n"/>
      <c r="G1058" s="17" t="n"/>
      <c r="H1058" s="13">
        <f>IFERROR(INDEX(tblTasks[SuggestedCategory],MATCH(tblTime[[#This Row],[TaskName]],tblTasks[TaskName],0)),"")</f>
        <v/>
      </c>
      <c r="I1058" s="17" t="n"/>
      <c r="J1058" s="13">
        <f>IF(tblTime[[#This Row],[CategoryOverwrite]]="",tblTime[[#This Row],[SuggCategory]],tblTime[[#This Row],[CategoryOverwrite]])</f>
        <v/>
      </c>
      <c r="K1058" s="17" t="n"/>
      <c r="L1058" s="17" t="n"/>
      <c r="M1058" s="13">
        <f>IF(COUNTA(tblTime[[#This Row],[TaskName]:[Entity]],tblTime[[#This Row],[FinalCategory]:[Hours]])=4,"FILLED","OPEN")</f>
        <v/>
      </c>
      <c r="N1058" s="13">
        <f>IF(SUMIFS(tblTime[Hours],tblTime[Date],tblTime[[#This Row],[Date]]) &gt; 20, "⚠ Over 20 hours!", "")</f>
        <v/>
      </c>
    </row>
    <row r="1059" hidden="1">
      <c r="B1059" s="14">
        <f>7+B959</f>
        <v/>
      </c>
      <c r="C1059" s="15">
        <f>C1039</f>
        <v/>
      </c>
      <c r="D1059" s="13">
        <f>$G$2</f>
        <v/>
      </c>
      <c r="E1059" s="13">
        <f>IFERROR(_xlfn.XLOOKUP(D1059,tblEmployees[EmployeeName],tblEmployees[HomeDepartment],""),"")</f>
        <v/>
      </c>
      <c r="F1059" s="17" t="n"/>
      <c r="G1059" s="17" t="n"/>
      <c r="H1059" s="13">
        <f>IFERROR(INDEX(tblTasks[SuggestedCategory],MATCH(tblTime[[#This Row],[TaskName]],tblTasks[TaskName],0)),"")</f>
        <v/>
      </c>
      <c r="I1059" s="17" t="n"/>
      <c r="J1059" s="13">
        <f>IF(tblTime[[#This Row],[CategoryOverwrite]]="",tblTime[[#This Row],[SuggCategory]],tblTime[[#This Row],[CategoryOverwrite]])</f>
        <v/>
      </c>
      <c r="K1059" s="17" t="n"/>
      <c r="L1059" s="17" t="n"/>
      <c r="M1059" s="13">
        <f>IF(COUNTA(tblTime[[#This Row],[TaskName]:[Entity]],tblTime[[#This Row],[FinalCategory]:[Hours]])=4,"FILLED","OPEN")</f>
        <v/>
      </c>
      <c r="N1059" s="13">
        <f>IF(SUMIFS(tblTime[Hours],tblTime[Date],tblTime[[#This Row],[Date]]) &gt; 20, "⚠ Over 20 hours!", "")</f>
        <v/>
      </c>
    </row>
    <row r="1060" hidden="1">
      <c r="B1060" s="14">
        <f>7+B960</f>
        <v/>
      </c>
      <c r="C1060" s="15">
        <f>C1040</f>
        <v/>
      </c>
      <c r="D1060" s="13">
        <f>$G$2</f>
        <v/>
      </c>
      <c r="E1060" s="13">
        <f>IFERROR(_xlfn.XLOOKUP(D1060,tblEmployees[EmployeeName],tblEmployees[HomeDepartment],""),"")</f>
        <v/>
      </c>
      <c r="F1060" s="17" t="n"/>
      <c r="G1060" s="17" t="n"/>
      <c r="H1060" s="13">
        <f>IFERROR(INDEX(tblTasks[SuggestedCategory],MATCH(tblTime[[#This Row],[TaskName]],tblTasks[TaskName],0)),"")</f>
        <v/>
      </c>
      <c r="I1060" s="17" t="n"/>
      <c r="J1060" s="13">
        <f>IF(tblTime[[#This Row],[CategoryOverwrite]]="",tblTime[[#This Row],[SuggCategory]],tblTime[[#This Row],[CategoryOverwrite]])</f>
        <v/>
      </c>
      <c r="K1060" s="17" t="n"/>
      <c r="L1060" s="17" t="n"/>
      <c r="M1060" s="13">
        <f>IF(COUNTA(tblTime[[#This Row],[TaskName]:[Entity]],tblTime[[#This Row],[FinalCategory]:[Hours]])=4,"FILLED","OPEN")</f>
        <v/>
      </c>
      <c r="N1060" s="13">
        <f>IF(SUMIFS(tblTime[Hours],tblTime[Date],tblTime[[#This Row],[Date]]) &gt; 20, "⚠ Over 20 hours!", "")</f>
        <v/>
      </c>
    </row>
    <row r="1061" hidden="1">
      <c r="B1061" s="14">
        <f>7+B961</f>
        <v/>
      </c>
      <c r="C1061" s="15">
        <f>C1041</f>
        <v/>
      </c>
      <c r="D1061" s="13">
        <f>$G$2</f>
        <v/>
      </c>
      <c r="E1061" s="13">
        <f>IFERROR(_xlfn.XLOOKUP(D1061,tblEmployees[EmployeeName],tblEmployees[HomeDepartment],""),"")</f>
        <v/>
      </c>
      <c r="F1061" s="17" t="n"/>
      <c r="G1061" s="17" t="n"/>
      <c r="H1061" s="13">
        <f>IFERROR(INDEX(tblTasks[SuggestedCategory],MATCH(tblTime[[#This Row],[TaskName]],tblTasks[TaskName],0)),"")</f>
        <v/>
      </c>
      <c r="I1061" s="17" t="n"/>
      <c r="J1061" s="13">
        <f>IF(tblTime[[#This Row],[CategoryOverwrite]]="",tblTime[[#This Row],[SuggCategory]],tblTime[[#This Row],[CategoryOverwrite]])</f>
        <v/>
      </c>
      <c r="K1061" s="17" t="n"/>
      <c r="L1061" s="17" t="n"/>
      <c r="M1061" s="13">
        <f>IF(COUNTA(tblTime[[#This Row],[TaskName]:[Entity]],tblTime[[#This Row],[FinalCategory]:[Hours]])=4,"FILLED","OPEN")</f>
        <v/>
      </c>
      <c r="N1061" s="13">
        <f>IF(SUMIFS(tblTime[Hours],tblTime[Date],tblTime[[#This Row],[Date]]) &gt; 20, "⚠ Over 20 hours!", "")</f>
        <v/>
      </c>
    </row>
    <row r="1062" hidden="1">
      <c r="B1062" s="14">
        <f>7+B962</f>
        <v/>
      </c>
      <c r="C1062" s="15">
        <f>C1042</f>
        <v/>
      </c>
      <c r="D1062" s="13">
        <f>$G$2</f>
        <v/>
      </c>
      <c r="E1062" s="13">
        <f>IFERROR(_xlfn.XLOOKUP(D1062,tblEmployees[EmployeeName],tblEmployees[HomeDepartment],""),"")</f>
        <v/>
      </c>
      <c r="F1062" s="17" t="n"/>
      <c r="G1062" s="17" t="n"/>
      <c r="H1062" s="13">
        <f>IFERROR(INDEX(tblTasks[SuggestedCategory],MATCH(tblTime[[#This Row],[TaskName]],tblTasks[TaskName],0)),"")</f>
        <v/>
      </c>
      <c r="I1062" s="17" t="n"/>
      <c r="J1062" s="13">
        <f>IF(tblTime[[#This Row],[CategoryOverwrite]]="",tblTime[[#This Row],[SuggCategory]],tblTime[[#This Row],[CategoryOverwrite]])</f>
        <v/>
      </c>
      <c r="K1062" s="17" t="n"/>
      <c r="L1062" s="17" t="n"/>
      <c r="M1062" s="13">
        <f>IF(COUNTA(tblTime[[#This Row],[TaskName]:[Entity]],tblTime[[#This Row],[FinalCategory]:[Hours]])=4,"FILLED","OPEN")</f>
        <v/>
      </c>
      <c r="N1062" s="13">
        <f>IF(SUMIFS(tblTime[Hours],tblTime[Date],tblTime[[#This Row],[Date]]) &gt; 20, "⚠ Over 20 hours!", "")</f>
        <v/>
      </c>
    </row>
    <row r="1063" hidden="1">
      <c r="B1063" s="14">
        <f>7+B963</f>
        <v/>
      </c>
      <c r="C1063" s="15">
        <f>C1043</f>
        <v/>
      </c>
      <c r="D1063" s="13">
        <f>$G$2</f>
        <v/>
      </c>
      <c r="E1063" s="13">
        <f>IFERROR(_xlfn.XLOOKUP(D1063,tblEmployees[EmployeeName],tblEmployees[HomeDepartment],""),"")</f>
        <v/>
      </c>
      <c r="F1063" s="17" t="n"/>
      <c r="G1063" s="17" t="n"/>
      <c r="H1063" s="13">
        <f>IFERROR(INDEX(tblTasks[SuggestedCategory],MATCH(tblTime[[#This Row],[TaskName]],tblTasks[TaskName],0)),"")</f>
        <v/>
      </c>
      <c r="I1063" s="17" t="n"/>
      <c r="J1063" s="13">
        <f>IF(tblTime[[#This Row],[CategoryOverwrite]]="",tblTime[[#This Row],[SuggCategory]],tblTime[[#This Row],[CategoryOverwrite]])</f>
        <v/>
      </c>
      <c r="K1063" s="17" t="n"/>
      <c r="L1063" s="17" t="n"/>
      <c r="M1063" s="13">
        <f>IF(COUNTA(tblTime[[#This Row],[TaskName]:[Entity]],tblTime[[#This Row],[FinalCategory]:[Hours]])=4,"FILLED","OPEN")</f>
        <v/>
      </c>
      <c r="N1063" s="13">
        <f>IF(SUMIFS(tblTime[Hours],tblTime[Date],tblTime[[#This Row],[Date]]) &gt; 20, "⚠ Over 20 hours!", "")</f>
        <v/>
      </c>
    </row>
    <row r="1064" hidden="1">
      <c r="B1064" s="14">
        <f>7+B964</f>
        <v/>
      </c>
      <c r="C1064" s="15">
        <f>C1044</f>
        <v/>
      </c>
      <c r="D1064" s="13">
        <f>$G$2</f>
        <v/>
      </c>
      <c r="E1064" s="13">
        <f>IFERROR(_xlfn.XLOOKUP(D1064,tblEmployees[EmployeeName],tblEmployees[HomeDepartment],""),"")</f>
        <v/>
      </c>
      <c r="F1064" s="17" t="n"/>
      <c r="G1064" s="17" t="n"/>
      <c r="H1064" s="13">
        <f>IFERROR(INDEX(tblTasks[SuggestedCategory],MATCH(tblTime[[#This Row],[TaskName]],tblTasks[TaskName],0)),"")</f>
        <v/>
      </c>
      <c r="I1064" s="17" t="n"/>
      <c r="J1064" s="13">
        <f>IF(tblTime[[#This Row],[CategoryOverwrite]]="",tblTime[[#This Row],[SuggCategory]],tblTime[[#This Row],[CategoryOverwrite]])</f>
        <v/>
      </c>
      <c r="K1064" s="17" t="n"/>
      <c r="L1064" s="17" t="n"/>
      <c r="M1064" s="13">
        <f>IF(COUNTA(tblTime[[#This Row],[TaskName]:[Entity]],tblTime[[#This Row],[FinalCategory]:[Hours]])=4,"FILLED","OPEN")</f>
        <v/>
      </c>
      <c r="N1064" s="13">
        <f>IF(SUMIFS(tblTime[Hours],tblTime[Date],tblTime[[#This Row],[Date]]) &gt; 20, "⚠ Over 20 hours!", "")</f>
        <v/>
      </c>
    </row>
    <row r="1065" hidden="1">
      <c r="B1065" s="14">
        <f>7+B965</f>
        <v/>
      </c>
      <c r="C1065" s="15">
        <f>C1045</f>
        <v/>
      </c>
      <c r="D1065" s="13">
        <f>$G$2</f>
        <v/>
      </c>
      <c r="E1065" s="13">
        <f>IFERROR(_xlfn.XLOOKUP(D1065,tblEmployees[EmployeeName],tblEmployees[HomeDepartment],""),"")</f>
        <v/>
      </c>
      <c r="F1065" s="17" t="n"/>
      <c r="G1065" s="17" t="n"/>
      <c r="H1065" s="13">
        <f>IFERROR(INDEX(tblTasks[SuggestedCategory],MATCH(tblTime[[#This Row],[TaskName]],tblTasks[TaskName],0)),"")</f>
        <v/>
      </c>
      <c r="I1065" s="17" t="n"/>
      <c r="J1065" s="13">
        <f>IF(tblTime[[#This Row],[CategoryOverwrite]]="",tblTime[[#This Row],[SuggCategory]],tblTime[[#This Row],[CategoryOverwrite]])</f>
        <v/>
      </c>
      <c r="K1065" s="17" t="n"/>
      <c r="L1065" s="17" t="n"/>
      <c r="M1065" s="13">
        <f>IF(COUNTA(tblTime[[#This Row],[TaskName]:[Entity]],tblTime[[#This Row],[FinalCategory]:[Hours]])=4,"FILLED","OPEN")</f>
        <v/>
      </c>
      <c r="N1065" s="13">
        <f>IF(SUMIFS(tblTime[Hours],tblTime[Date],tblTime[[#This Row],[Date]]) &gt; 20, "⚠ Over 20 hours!", "")</f>
        <v/>
      </c>
    </row>
    <row r="1066" hidden="1">
      <c r="B1066" s="14">
        <f>7+B966</f>
        <v/>
      </c>
      <c r="C1066" s="15">
        <f>C1046</f>
        <v/>
      </c>
      <c r="D1066" s="13">
        <f>$G$2</f>
        <v/>
      </c>
      <c r="E1066" s="13">
        <f>IFERROR(_xlfn.XLOOKUP(D1066,tblEmployees[EmployeeName],tblEmployees[HomeDepartment],""),"")</f>
        <v/>
      </c>
      <c r="F1066" s="17" t="n"/>
      <c r="G1066" s="17" t="n"/>
      <c r="H1066" s="13">
        <f>IFERROR(INDEX(tblTasks[SuggestedCategory],MATCH(tblTime[[#This Row],[TaskName]],tblTasks[TaskName],0)),"")</f>
        <v/>
      </c>
      <c r="I1066" s="17" t="n"/>
      <c r="J1066" s="13">
        <f>IF(tblTime[[#This Row],[CategoryOverwrite]]="",tblTime[[#This Row],[SuggCategory]],tblTime[[#This Row],[CategoryOverwrite]])</f>
        <v/>
      </c>
      <c r="K1066" s="17" t="n"/>
      <c r="L1066" s="17" t="n"/>
      <c r="M1066" s="13">
        <f>IF(COUNTA(tblTime[[#This Row],[TaskName]:[Entity]],tblTime[[#This Row],[FinalCategory]:[Hours]])=4,"FILLED","OPEN")</f>
        <v/>
      </c>
      <c r="N1066" s="13">
        <f>IF(SUMIFS(tblTime[Hours],tblTime[Date],tblTime[[#This Row],[Date]]) &gt; 20, "⚠ Over 20 hours!", "")</f>
        <v/>
      </c>
    </row>
    <row r="1067" hidden="1">
      <c r="B1067" s="14">
        <f>7+B967</f>
        <v/>
      </c>
      <c r="C1067" s="15">
        <f>C1047</f>
        <v/>
      </c>
      <c r="D1067" s="13">
        <f>$G$2</f>
        <v/>
      </c>
      <c r="E1067" s="13">
        <f>IFERROR(_xlfn.XLOOKUP(D1067,tblEmployees[EmployeeName],tblEmployees[HomeDepartment],""),"")</f>
        <v/>
      </c>
      <c r="F1067" s="17" t="n"/>
      <c r="G1067" s="17" t="n"/>
      <c r="H1067" s="13">
        <f>IFERROR(INDEX(tblTasks[SuggestedCategory],MATCH(tblTime[[#This Row],[TaskName]],tblTasks[TaskName],0)),"")</f>
        <v/>
      </c>
      <c r="I1067" s="17" t="n"/>
      <c r="J1067" s="13">
        <f>IF(tblTime[[#This Row],[CategoryOverwrite]]="",tblTime[[#This Row],[SuggCategory]],tblTime[[#This Row],[CategoryOverwrite]])</f>
        <v/>
      </c>
      <c r="K1067" s="17" t="n"/>
      <c r="L1067" s="17" t="n"/>
      <c r="M1067" s="13">
        <f>IF(COUNTA(tblTime[[#This Row],[TaskName]:[Entity]],tblTime[[#This Row],[FinalCategory]:[Hours]])=4,"FILLED","OPEN")</f>
        <v/>
      </c>
      <c r="N1067" s="13">
        <f>IF(SUMIFS(tblTime[Hours],tblTime[Date],tblTime[[#This Row],[Date]]) &gt; 20, "⚠ Over 20 hours!", "")</f>
        <v/>
      </c>
    </row>
    <row r="1068" hidden="1">
      <c r="B1068" s="14">
        <f>7+B968</f>
        <v/>
      </c>
      <c r="C1068" s="15">
        <f>C1048</f>
        <v/>
      </c>
      <c r="D1068" s="13">
        <f>$G$2</f>
        <v/>
      </c>
      <c r="E1068" s="13">
        <f>IFERROR(_xlfn.XLOOKUP(D1068,tblEmployees[EmployeeName],tblEmployees[HomeDepartment],""),"")</f>
        <v/>
      </c>
      <c r="F1068" s="17" t="n"/>
      <c r="G1068" s="17" t="n"/>
      <c r="H1068" s="13">
        <f>IFERROR(INDEX(tblTasks[SuggestedCategory],MATCH(tblTime[[#This Row],[TaskName]],tblTasks[TaskName],0)),"")</f>
        <v/>
      </c>
      <c r="I1068" s="17" t="n"/>
      <c r="J1068" s="13">
        <f>IF(tblTime[[#This Row],[CategoryOverwrite]]="",tblTime[[#This Row],[SuggCategory]],tblTime[[#This Row],[CategoryOverwrite]])</f>
        <v/>
      </c>
      <c r="K1068" s="17" t="n"/>
      <c r="L1068" s="17" t="n"/>
      <c r="M1068" s="13">
        <f>IF(COUNTA(tblTime[[#This Row],[TaskName]:[Entity]],tblTime[[#This Row],[FinalCategory]:[Hours]])=4,"FILLED","OPEN")</f>
        <v/>
      </c>
      <c r="N1068" s="13">
        <f>IF(SUMIFS(tblTime[Hours],tblTime[Date],tblTime[[#This Row],[Date]]) &gt; 20, "⚠ Over 20 hours!", "")</f>
        <v/>
      </c>
    </row>
    <row r="1069" hidden="1">
      <c r="B1069" s="14">
        <f>7+B969</f>
        <v/>
      </c>
      <c r="C1069" s="15">
        <f>C1049</f>
        <v/>
      </c>
      <c r="D1069" s="13">
        <f>$G$2</f>
        <v/>
      </c>
      <c r="E1069" s="13">
        <f>IFERROR(_xlfn.XLOOKUP(D1069,tblEmployees[EmployeeName],tblEmployees[HomeDepartment],""),"")</f>
        <v/>
      </c>
      <c r="F1069" s="17" t="n"/>
      <c r="G1069" s="17" t="n"/>
      <c r="H1069" s="13">
        <f>IFERROR(INDEX(tblTasks[SuggestedCategory],MATCH(tblTime[[#This Row],[TaskName]],tblTasks[TaskName],0)),"")</f>
        <v/>
      </c>
      <c r="I1069" s="17" t="n"/>
      <c r="J1069" s="13">
        <f>IF(tblTime[[#This Row],[CategoryOverwrite]]="",tblTime[[#This Row],[SuggCategory]],tblTime[[#This Row],[CategoryOverwrite]])</f>
        <v/>
      </c>
      <c r="K1069" s="17" t="n"/>
      <c r="L1069" s="17" t="n"/>
      <c r="M1069" s="13">
        <f>IF(COUNTA(tblTime[[#This Row],[TaskName]:[Entity]],tblTime[[#This Row],[FinalCategory]:[Hours]])=4,"FILLED","OPEN")</f>
        <v/>
      </c>
      <c r="N1069" s="13">
        <f>IF(SUMIFS(tblTime[Hours],tblTime[Date],tblTime[[#This Row],[Date]]) &gt; 20, "⚠ Over 20 hours!", "")</f>
        <v/>
      </c>
    </row>
    <row r="1070" hidden="1">
      <c r="B1070" s="14">
        <f>7+B970</f>
        <v/>
      </c>
      <c r="C1070" s="15">
        <f>C1050</f>
        <v/>
      </c>
      <c r="D1070" s="13">
        <f>$G$2</f>
        <v/>
      </c>
      <c r="E1070" s="13">
        <f>IFERROR(_xlfn.XLOOKUP(D1070,tblEmployees[EmployeeName],tblEmployees[HomeDepartment],""),"")</f>
        <v/>
      </c>
      <c r="F1070" s="17" t="n"/>
      <c r="G1070" s="17" t="n"/>
      <c r="H1070" s="13">
        <f>IFERROR(INDEX(tblTasks[SuggestedCategory],MATCH(tblTime[[#This Row],[TaskName]],tblTasks[TaskName],0)),"")</f>
        <v/>
      </c>
      <c r="I1070" s="17" t="n"/>
      <c r="J1070" s="13">
        <f>IF(tblTime[[#This Row],[CategoryOverwrite]]="",tblTime[[#This Row],[SuggCategory]],tblTime[[#This Row],[CategoryOverwrite]])</f>
        <v/>
      </c>
      <c r="K1070" s="17" t="n"/>
      <c r="L1070" s="17" t="n"/>
      <c r="M1070" s="13">
        <f>IF(COUNTA(tblTime[[#This Row],[TaskName]:[Entity]],tblTime[[#This Row],[FinalCategory]:[Hours]])=4,"FILLED","OPEN")</f>
        <v/>
      </c>
      <c r="N1070" s="13">
        <f>IF(SUMIFS(tblTime[Hours],tblTime[Date],tblTime[[#This Row],[Date]]) &gt; 20, "⚠ Over 20 hours!", "")</f>
        <v/>
      </c>
    </row>
    <row r="1071" hidden="1">
      <c r="B1071" s="14">
        <f>7+B971</f>
        <v/>
      </c>
      <c r="C1071" s="15">
        <f>C1051</f>
        <v/>
      </c>
      <c r="D1071" s="13">
        <f>$G$2</f>
        <v/>
      </c>
      <c r="E1071" s="13">
        <f>IFERROR(_xlfn.XLOOKUP(D1071,tblEmployees[EmployeeName],tblEmployees[HomeDepartment],""),"")</f>
        <v/>
      </c>
      <c r="F1071" s="17" t="n"/>
      <c r="G1071" s="17" t="n"/>
      <c r="H1071" s="13">
        <f>IFERROR(INDEX(tblTasks[SuggestedCategory],MATCH(tblTime[[#This Row],[TaskName]],tblTasks[TaskName],0)),"")</f>
        <v/>
      </c>
      <c r="I1071" s="17" t="n"/>
      <c r="J1071" s="13">
        <f>IF(tblTime[[#This Row],[CategoryOverwrite]]="",tblTime[[#This Row],[SuggCategory]],tblTime[[#This Row],[CategoryOverwrite]])</f>
        <v/>
      </c>
      <c r="K1071" s="17" t="n"/>
      <c r="L1071" s="17" t="n"/>
      <c r="M1071" s="13">
        <f>IF(COUNTA(tblTime[[#This Row],[TaskName]:[Entity]],tblTime[[#This Row],[FinalCategory]:[Hours]])=4,"FILLED","OPEN")</f>
        <v/>
      </c>
      <c r="N1071" s="13">
        <f>IF(SUMIFS(tblTime[Hours],tblTime[Date],tblTime[[#This Row],[Date]]) &gt; 20, "⚠ Over 20 hours!", "")</f>
        <v/>
      </c>
    </row>
    <row r="1072" hidden="1">
      <c r="B1072" s="14">
        <f>7+B972</f>
        <v/>
      </c>
      <c r="C1072" s="15">
        <f>C1052</f>
        <v/>
      </c>
      <c r="D1072" s="13">
        <f>$G$2</f>
        <v/>
      </c>
      <c r="E1072" s="13">
        <f>IFERROR(_xlfn.XLOOKUP(D1072,tblEmployees[EmployeeName],tblEmployees[HomeDepartment],""),"")</f>
        <v/>
      </c>
      <c r="F1072" s="17" t="n"/>
      <c r="G1072" s="17" t="n"/>
      <c r="H1072" s="13">
        <f>IFERROR(INDEX(tblTasks[SuggestedCategory],MATCH(tblTime[[#This Row],[TaskName]],tblTasks[TaskName],0)),"")</f>
        <v/>
      </c>
      <c r="I1072" s="17" t="n"/>
      <c r="J1072" s="13">
        <f>IF(tblTime[[#This Row],[CategoryOverwrite]]="",tblTime[[#This Row],[SuggCategory]],tblTime[[#This Row],[CategoryOverwrite]])</f>
        <v/>
      </c>
      <c r="K1072" s="17" t="n"/>
      <c r="L1072" s="17" t="n"/>
      <c r="M1072" s="13">
        <f>IF(COUNTA(tblTime[[#This Row],[TaskName]:[Entity]],tblTime[[#This Row],[FinalCategory]:[Hours]])=4,"FILLED","OPEN")</f>
        <v/>
      </c>
      <c r="N1072" s="13">
        <f>IF(SUMIFS(tblTime[Hours],tblTime[Date],tblTime[[#This Row],[Date]]) &gt; 20, "⚠ Over 20 hours!", "")</f>
        <v/>
      </c>
    </row>
    <row r="1073" hidden="1">
      <c r="B1073" s="14">
        <f>7+B973</f>
        <v/>
      </c>
      <c r="C1073" s="15">
        <f>C1053</f>
        <v/>
      </c>
      <c r="D1073" s="13">
        <f>$G$2</f>
        <v/>
      </c>
      <c r="E1073" s="13">
        <f>IFERROR(_xlfn.XLOOKUP(D1073,tblEmployees[EmployeeName],tblEmployees[HomeDepartment],""),"")</f>
        <v/>
      </c>
      <c r="F1073" s="17" t="n"/>
      <c r="G1073" s="17" t="n"/>
      <c r="H1073" s="13">
        <f>IFERROR(INDEX(tblTasks[SuggestedCategory],MATCH(tblTime[[#This Row],[TaskName]],tblTasks[TaskName],0)),"")</f>
        <v/>
      </c>
      <c r="I1073" s="17" t="n"/>
      <c r="J1073" s="13">
        <f>IF(tblTime[[#This Row],[CategoryOverwrite]]="",tblTime[[#This Row],[SuggCategory]],tblTime[[#This Row],[CategoryOverwrite]])</f>
        <v/>
      </c>
      <c r="K1073" s="17" t="n"/>
      <c r="L1073" s="17" t="n"/>
      <c r="M1073" s="13">
        <f>IF(COUNTA(tblTime[[#This Row],[TaskName]:[Entity]],tblTime[[#This Row],[FinalCategory]:[Hours]])=4,"FILLED","OPEN")</f>
        <v/>
      </c>
      <c r="N1073" s="13">
        <f>IF(SUMIFS(tblTime[Hours],tblTime[Date],tblTime[[#This Row],[Date]]) &gt; 20, "⚠ Over 20 hours!", "")</f>
        <v/>
      </c>
    </row>
    <row r="1074" hidden="1">
      <c r="B1074" s="14">
        <f>7+B974</f>
        <v/>
      </c>
      <c r="C1074" s="15">
        <f>C1054</f>
        <v/>
      </c>
      <c r="D1074" s="13">
        <f>$G$2</f>
        <v/>
      </c>
      <c r="E1074" s="13">
        <f>IFERROR(_xlfn.XLOOKUP(D1074,tblEmployees[EmployeeName],tblEmployees[HomeDepartment],""),"")</f>
        <v/>
      </c>
      <c r="F1074" s="17" t="n"/>
      <c r="G1074" s="17" t="n"/>
      <c r="H1074" s="13">
        <f>IFERROR(INDEX(tblTasks[SuggestedCategory],MATCH(tblTime[[#This Row],[TaskName]],tblTasks[TaskName],0)),"")</f>
        <v/>
      </c>
      <c r="I1074" s="17" t="n"/>
      <c r="J1074" s="13">
        <f>IF(tblTime[[#This Row],[CategoryOverwrite]]="",tblTime[[#This Row],[SuggCategory]],tblTime[[#This Row],[CategoryOverwrite]])</f>
        <v/>
      </c>
      <c r="K1074" s="17" t="n"/>
      <c r="L1074" s="17" t="n"/>
      <c r="M1074" s="13">
        <f>IF(COUNTA(tblTime[[#This Row],[TaskName]:[Entity]],tblTime[[#This Row],[FinalCategory]:[Hours]])=4,"FILLED","OPEN")</f>
        <v/>
      </c>
      <c r="N1074" s="13">
        <f>IF(SUMIFS(tblTime[Hours],tblTime[Date],tblTime[[#This Row],[Date]]) &gt; 20, "⚠ Over 20 hours!", "")</f>
        <v/>
      </c>
    </row>
    <row r="1075" hidden="1">
      <c r="B1075" s="14">
        <f>7+B975</f>
        <v/>
      </c>
      <c r="C1075" s="15">
        <f>C1055</f>
        <v/>
      </c>
      <c r="D1075" s="13">
        <f>$G$2</f>
        <v/>
      </c>
      <c r="E1075" s="13">
        <f>IFERROR(_xlfn.XLOOKUP(D1075,tblEmployees[EmployeeName],tblEmployees[HomeDepartment],""),"")</f>
        <v/>
      </c>
      <c r="F1075" s="17" t="n"/>
      <c r="G1075" s="17" t="n"/>
      <c r="H1075" s="13">
        <f>IFERROR(INDEX(tblTasks[SuggestedCategory],MATCH(tblTime[[#This Row],[TaskName]],tblTasks[TaskName],0)),"")</f>
        <v/>
      </c>
      <c r="I1075" s="17" t="n"/>
      <c r="J1075" s="13">
        <f>IF(tblTime[[#This Row],[CategoryOverwrite]]="",tblTime[[#This Row],[SuggCategory]],tblTime[[#This Row],[CategoryOverwrite]])</f>
        <v/>
      </c>
      <c r="K1075" s="17" t="n"/>
      <c r="L1075" s="17" t="n"/>
      <c r="M1075" s="13">
        <f>IF(COUNTA(tblTime[[#This Row],[TaskName]:[Entity]],tblTime[[#This Row],[FinalCategory]:[Hours]])=4,"FILLED","OPEN")</f>
        <v/>
      </c>
      <c r="N1075" s="13">
        <f>IF(SUMIFS(tblTime[Hours],tblTime[Date],tblTime[[#This Row],[Date]]) &gt; 20, "⚠ Over 20 hours!", "")</f>
        <v/>
      </c>
    </row>
    <row r="1076" hidden="1">
      <c r="B1076" s="14">
        <f>7+B976</f>
        <v/>
      </c>
      <c r="C1076" s="15">
        <f>C1056</f>
        <v/>
      </c>
      <c r="D1076" s="13">
        <f>$G$2</f>
        <v/>
      </c>
      <c r="E1076" s="13">
        <f>IFERROR(_xlfn.XLOOKUP(D1076,tblEmployees[EmployeeName],tblEmployees[HomeDepartment],""),"")</f>
        <v/>
      </c>
      <c r="F1076" s="17" t="n"/>
      <c r="G1076" s="17" t="n"/>
      <c r="H1076" s="13">
        <f>IFERROR(INDEX(tblTasks[SuggestedCategory],MATCH(tblTime[[#This Row],[TaskName]],tblTasks[TaskName],0)),"")</f>
        <v/>
      </c>
      <c r="I1076" s="17" t="n"/>
      <c r="J1076" s="13">
        <f>IF(tblTime[[#This Row],[CategoryOverwrite]]="",tblTime[[#This Row],[SuggCategory]],tblTime[[#This Row],[CategoryOverwrite]])</f>
        <v/>
      </c>
      <c r="K1076" s="17" t="n"/>
      <c r="L1076" s="17" t="n"/>
      <c r="M1076" s="13">
        <f>IF(COUNTA(tblTime[[#This Row],[TaskName]:[Entity]],tblTime[[#This Row],[FinalCategory]:[Hours]])=4,"FILLED","OPEN")</f>
        <v/>
      </c>
      <c r="N1076" s="13">
        <f>IF(SUMIFS(tblTime[Hours],tblTime[Date],tblTime[[#This Row],[Date]]) &gt; 20, "⚠ Over 20 hours!", "")</f>
        <v/>
      </c>
    </row>
    <row r="1077" hidden="1">
      <c r="B1077" s="14">
        <f>7+B977</f>
        <v/>
      </c>
      <c r="C1077" s="15">
        <f>C1057</f>
        <v/>
      </c>
      <c r="D1077" s="13">
        <f>$G$2</f>
        <v/>
      </c>
      <c r="E1077" s="13">
        <f>IFERROR(_xlfn.XLOOKUP(D1077,tblEmployees[EmployeeName],tblEmployees[HomeDepartment],""),"")</f>
        <v/>
      </c>
      <c r="F1077" s="17" t="n"/>
      <c r="G1077" s="17" t="n"/>
      <c r="H1077" s="13">
        <f>IFERROR(INDEX(tblTasks[SuggestedCategory],MATCH(tblTime[[#This Row],[TaskName]],tblTasks[TaskName],0)),"")</f>
        <v/>
      </c>
      <c r="I1077" s="17" t="n"/>
      <c r="J1077" s="13">
        <f>IF(tblTime[[#This Row],[CategoryOverwrite]]="",tblTime[[#This Row],[SuggCategory]],tblTime[[#This Row],[CategoryOverwrite]])</f>
        <v/>
      </c>
      <c r="K1077" s="17" t="n"/>
      <c r="L1077" s="17" t="n"/>
      <c r="M1077" s="13">
        <f>IF(COUNTA(tblTime[[#This Row],[TaskName]:[Entity]],tblTime[[#This Row],[FinalCategory]:[Hours]])=4,"FILLED","OPEN")</f>
        <v/>
      </c>
      <c r="N1077" s="13">
        <f>IF(SUMIFS(tblTime[Hours],tblTime[Date],tblTime[[#This Row],[Date]]) &gt; 20, "⚠ Over 20 hours!", "")</f>
        <v/>
      </c>
    </row>
    <row r="1078" hidden="1">
      <c r="B1078" s="14">
        <f>7+B978</f>
        <v/>
      </c>
      <c r="C1078" s="15">
        <f>C1058</f>
        <v/>
      </c>
      <c r="D1078" s="13">
        <f>$G$2</f>
        <v/>
      </c>
      <c r="E1078" s="13">
        <f>IFERROR(_xlfn.XLOOKUP(D1078,tblEmployees[EmployeeName],tblEmployees[HomeDepartment],""),"")</f>
        <v/>
      </c>
      <c r="F1078" s="17" t="n"/>
      <c r="G1078" s="17" t="n"/>
      <c r="H1078" s="13">
        <f>IFERROR(INDEX(tblTasks[SuggestedCategory],MATCH(tblTime[[#This Row],[TaskName]],tblTasks[TaskName],0)),"")</f>
        <v/>
      </c>
      <c r="I1078" s="17" t="n"/>
      <c r="J1078" s="13">
        <f>IF(tblTime[[#This Row],[CategoryOverwrite]]="",tblTime[[#This Row],[SuggCategory]],tblTime[[#This Row],[CategoryOverwrite]])</f>
        <v/>
      </c>
      <c r="K1078" s="17" t="n"/>
      <c r="L1078" s="17" t="n"/>
      <c r="M1078" s="13">
        <f>IF(COUNTA(tblTime[[#This Row],[TaskName]:[Entity]],tblTime[[#This Row],[FinalCategory]:[Hours]])=4,"FILLED","OPEN")</f>
        <v/>
      </c>
      <c r="N1078" s="13">
        <f>IF(SUMIFS(tblTime[Hours],tblTime[Date],tblTime[[#This Row],[Date]]) &gt; 20, "⚠ Over 20 hours!", "")</f>
        <v/>
      </c>
    </row>
    <row r="1079" hidden="1">
      <c r="B1079" s="14">
        <f>7+B979</f>
        <v/>
      </c>
      <c r="C1079" s="15">
        <f>C1059</f>
        <v/>
      </c>
      <c r="D1079" s="13">
        <f>$G$2</f>
        <v/>
      </c>
      <c r="E1079" s="13">
        <f>IFERROR(_xlfn.XLOOKUP(D1079,tblEmployees[EmployeeName],tblEmployees[HomeDepartment],""),"")</f>
        <v/>
      </c>
      <c r="F1079" s="17" t="n"/>
      <c r="G1079" s="17" t="n"/>
      <c r="H1079" s="13">
        <f>IFERROR(INDEX(tblTasks[SuggestedCategory],MATCH(tblTime[[#This Row],[TaskName]],tblTasks[TaskName],0)),"")</f>
        <v/>
      </c>
      <c r="I1079" s="17" t="n"/>
      <c r="J1079" s="13">
        <f>IF(tblTime[[#This Row],[CategoryOverwrite]]="",tblTime[[#This Row],[SuggCategory]],tblTime[[#This Row],[CategoryOverwrite]])</f>
        <v/>
      </c>
      <c r="K1079" s="17" t="n"/>
      <c r="L1079" s="17" t="n"/>
      <c r="M1079" s="13">
        <f>IF(COUNTA(tblTime[[#This Row],[TaskName]:[Entity]],tblTime[[#This Row],[FinalCategory]:[Hours]])=4,"FILLED","OPEN")</f>
        <v/>
      </c>
      <c r="N1079" s="13">
        <f>IF(SUMIFS(tblTime[Hours],tblTime[Date],tblTime[[#This Row],[Date]]) &gt; 20, "⚠ Over 20 hours!", "")</f>
        <v/>
      </c>
    </row>
    <row r="1080" hidden="1">
      <c r="B1080" s="14">
        <f>7+B980</f>
        <v/>
      </c>
      <c r="C1080" s="15">
        <f>C1060</f>
        <v/>
      </c>
      <c r="D1080" s="13">
        <f>$G$2</f>
        <v/>
      </c>
      <c r="E1080" s="13">
        <f>IFERROR(_xlfn.XLOOKUP(D1080,tblEmployees[EmployeeName],tblEmployees[HomeDepartment],""),"")</f>
        <v/>
      </c>
      <c r="F1080" s="17" t="n"/>
      <c r="G1080" s="17" t="n"/>
      <c r="H1080" s="13">
        <f>IFERROR(INDEX(tblTasks[SuggestedCategory],MATCH(tblTime[[#This Row],[TaskName]],tblTasks[TaskName],0)),"")</f>
        <v/>
      </c>
      <c r="I1080" s="17" t="n"/>
      <c r="J1080" s="13">
        <f>IF(tblTime[[#This Row],[CategoryOverwrite]]="",tblTime[[#This Row],[SuggCategory]],tblTime[[#This Row],[CategoryOverwrite]])</f>
        <v/>
      </c>
      <c r="K1080" s="17" t="n"/>
      <c r="L1080" s="17" t="n"/>
      <c r="M1080" s="13">
        <f>IF(COUNTA(tblTime[[#This Row],[TaskName]:[Entity]],tblTime[[#This Row],[FinalCategory]:[Hours]])=4,"FILLED","OPEN")</f>
        <v/>
      </c>
      <c r="N1080" s="13">
        <f>IF(SUMIFS(tblTime[Hours],tblTime[Date],tblTime[[#This Row],[Date]]) &gt; 20, "⚠ Over 20 hours!", "")</f>
        <v/>
      </c>
    </row>
    <row r="1081" hidden="1">
      <c r="B1081" s="14">
        <f>7+B981</f>
        <v/>
      </c>
      <c r="C1081" s="15">
        <f>C1061</f>
        <v/>
      </c>
      <c r="D1081" s="13">
        <f>$G$2</f>
        <v/>
      </c>
      <c r="E1081" s="13">
        <f>IFERROR(_xlfn.XLOOKUP(D1081,tblEmployees[EmployeeName],tblEmployees[HomeDepartment],""),"")</f>
        <v/>
      </c>
      <c r="F1081" s="17" t="n"/>
      <c r="G1081" s="17" t="n"/>
      <c r="H1081" s="13">
        <f>IFERROR(INDEX(tblTasks[SuggestedCategory],MATCH(tblTime[[#This Row],[TaskName]],tblTasks[TaskName],0)),"")</f>
        <v/>
      </c>
      <c r="I1081" s="17" t="n"/>
      <c r="J1081" s="13">
        <f>IF(tblTime[[#This Row],[CategoryOverwrite]]="",tblTime[[#This Row],[SuggCategory]],tblTime[[#This Row],[CategoryOverwrite]])</f>
        <v/>
      </c>
      <c r="K1081" s="17" t="n"/>
      <c r="L1081" s="17" t="n"/>
      <c r="M1081" s="13">
        <f>IF(COUNTA(tblTime[[#This Row],[TaskName]:[Entity]],tblTime[[#This Row],[FinalCategory]:[Hours]])=4,"FILLED","OPEN")</f>
        <v/>
      </c>
      <c r="N1081" s="13">
        <f>IF(SUMIFS(tblTime[Hours],tblTime[Date],tblTime[[#This Row],[Date]]) &gt; 20, "⚠ Over 20 hours!", "")</f>
        <v/>
      </c>
    </row>
    <row r="1082" hidden="1">
      <c r="B1082" s="14">
        <f>7+B982</f>
        <v/>
      </c>
      <c r="C1082" s="15">
        <f>C1062</f>
        <v/>
      </c>
      <c r="D1082" s="13">
        <f>$G$2</f>
        <v/>
      </c>
      <c r="E1082" s="13">
        <f>IFERROR(_xlfn.XLOOKUP(D1082,tblEmployees[EmployeeName],tblEmployees[HomeDepartment],""),"")</f>
        <v/>
      </c>
      <c r="F1082" s="17" t="n"/>
      <c r="G1082" s="17" t="n"/>
      <c r="H1082" s="13">
        <f>IFERROR(INDEX(tblTasks[SuggestedCategory],MATCH(tblTime[[#This Row],[TaskName]],tblTasks[TaskName],0)),"")</f>
        <v/>
      </c>
      <c r="I1082" s="17" t="n"/>
      <c r="J1082" s="13">
        <f>IF(tblTime[[#This Row],[CategoryOverwrite]]="",tblTime[[#This Row],[SuggCategory]],tblTime[[#This Row],[CategoryOverwrite]])</f>
        <v/>
      </c>
      <c r="K1082" s="17" t="n"/>
      <c r="L1082" s="17" t="n"/>
      <c r="M1082" s="13">
        <f>IF(COUNTA(tblTime[[#This Row],[TaskName]:[Entity]],tblTime[[#This Row],[FinalCategory]:[Hours]])=4,"FILLED","OPEN")</f>
        <v/>
      </c>
      <c r="N1082" s="13">
        <f>IF(SUMIFS(tblTime[Hours],tblTime[Date],tblTime[[#This Row],[Date]]) &gt; 20, "⚠ Over 20 hours!", "")</f>
        <v/>
      </c>
    </row>
    <row r="1083" hidden="1">
      <c r="B1083" s="14">
        <f>7+B983</f>
        <v/>
      </c>
      <c r="C1083" s="15">
        <f>C1063</f>
        <v/>
      </c>
      <c r="D1083" s="13">
        <f>$G$2</f>
        <v/>
      </c>
      <c r="E1083" s="13">
        <f>IFERROR(_xlfn.XLOOKUP(D1083,tblEmployees[EmployeeName],tblEmployees[HomeDepartment],""),"")</f>
        <v/>
      </c>
      <c r="F1083" s="17" t="n"/>
      <c r="G1083" s="17" t="n"/>
      <c r="H1083" s="13">
        <f>IFERROR(INDEX(tblTasks[SuggestedCategory],MATCH(tblTime[[#This Row],[TaskName]],tblTasks[TaskName],0)),"")</f>
        <v/>
      </c>
      <c r="I1083" s="17" t="n"/>
      <c r="J1083" s="13">
        <f>IF(tblTime[[#This Row],[CategoryOverwrite]]="",tblTime[[#This Row],[SuggCategory]],tblTime[[#This Row],[CategoryOverwrite]])</f>
        <v/>
      </c>
      <c r="K1083" s="17" t="n"/>
      <c r="L1083" s="17" t="n"/>
      <c r="M1083" s="13">
        <f>IF(COUNTA(tblTime[[#This Row],[TaskName]:[Entity]],tblTime[[#This Row],[FinalCategory]:[Hours]])=4,"FILLED","OPEN")</f>
        <v/>
      </c>
      <c r="N1083" s="13">
        <f>IF(SUMIFS(tblTime[Hours],tblTime[Date],tblTime[[#This Row],[Date]]) &gt; 20, "⚠ Over 20 hours!", "")</f>
        <v/>
      </c>
    </row>
    <row r="1084" hidden="1">
      <c r="B1084" s="14">
        <f>7+B984</f>
        <v/>
      </c>
      <c r="C1084" s="15">
        <f>C1064</f>
        <v/>
      </c>
      <c r="D1084" s="13">
        <f>$G$2</f>
        <v/>
      </c>
      <c r="E1084" s="13">
        <f>IFERROR(_xlfn.XLOOKUP(D1084,tblEmployees[EmployeeName],tblEmployees[HomeDepartment],""),"")</f>
        <v/>
      </c>
      <c r="F1084" s="17" t="n"/>
      <c r="G1084" s="17" t="n"/>
      <c r="H1084" s="13">
        <f>IFERROR(INDEX(tblTasks[SuggestedCategory],MATCH(tblTime[[#This Row],[TaskName]],tblTasks[TaskName],0)),"")</f>
        <v/>
      </c>
      <c r="I1084" s="17" t="n"/>
      <c r="J1084" s="13">
        <f>IF(tblTime[[#This Row],[CategoryOverwrite]]="",tblTime[[#This Row],[SuggCategory]],tblTime[[#This Row],[CategoryOverwrite]])</f>
        <v/>
      </c>
      <c r="K1084" s="17" t="n"/>
      <c r="L1084" s="17" t="n"/>
      <c r="M1084" s="13">
        <f>IF(COUNTA(tblTime[[#This Row],[TaskName]:[Entity]],tblTime[[#This Row],[FinalCategory]:[Hours]])=4,"FILLED","OPEN")</f>
        <v/>
      </c>
      <c r="N1084" s="13">
        <f>IF(SUMIFS(tblTime[Hours],tblTime[Date],tblTime[[#This Row],[Date]]) &gt; 20, "⚠ Over 20 hours!", "")</f>
        <v/>
      </c>
    </row>
    <row r="1085" hidden="1">
      <c r="B1085" s="14">
        <f>7+B985</f>
        <v/>
      </c>
      <c r="C1085" s="15">
        <f>C1065</f>
        <v/>
      </c>
      <c r="D1085" s="13">
        <f>$G$2</f>
        <v/>
      </c>
      <c r="E1085" s="13">
        <f>IFERROR(_xlfn.XLOOKUP(D1085,tblEmployees[EmployeeName],tblEmployees[HomeDepartment],""),"")</f>
        <v/>
      </c>
      <c r="F1085" s="17" t="n"/>
      <c r="G1085" s="17" t="n"/>
      <c r="H1085" s="13">
        <f>IFERROR(INDEX(tblTasks[SuggestedCategory],MATCH(tblTime[[#This Row],[TaskName]],tblTasks[TaskName],0)),"")</f>
        <v/>
      </c>
      <c r="I1085" s="17" t="n"/>
      <c r="J1085" s="13">
        <f>IF(tblTime[[#This Row],[CategoryOverwrite]]="",tblTime[[#This Row],[SuggCategory]],tblTime[[#This Row],[CategoryOverwrite]])</f>
        <v/>
      </c>
      <c r="K1085" s="17" t="n"/>
      <c r="L1085" s="17" t="n"/>
      <c r="M1085" s="13">
        <f>IF(COUNTA(tblTime[[#This Row],[TaskName]:[Entity]],tblTime[[#This Row],[FinalCategory]:[Hours]])=4,"FILLED","OPEN")</f>
        <v/>
      </c>
      <c r="N1085" s="13">
        <f>IF(SUMIFS(tblTime[Hours],tblTime[Date],tblTime[[#This Row],[Date]]) &gt; 20, "⚠ Over 20 hours!", "")</f>
        <v/>
      </c>
    </row>
    <row r="1086" hidden="1">
      <c r="B1086" s="14">
        <f>7+B986</f>
        <v/>
      </c>
      <c r="C1086" s="15">
        <f>C1066</f>
        <v/>
      </c>
      <c r="D1086" s="13">
        <f>$G$2</f>
        <v/>
      </c>
      <c r="E1086" s="13">
        <f>IFERROR(_xlfn.XLOOKUP(D1086,tblEmployees[EmployeeName],tblEmployees[HomeDepartment],""),"")</f>
        <v/>
      </c>
      <c r="F1086" s="17" t="n"/>
      <c r="G1086" s="17" t="n"/>
      <c r="H1086" s="13">
        <f>IFERROR(INDEX(tblTasks[SuggestedCategory],MATCH(tblTime[[#This Row],[TaskName]],tblTasks[TaskName],0)),"")</f>
        <v/>
      </c>
      <c r="I1086" s="17" t="n"/>
      <c r="J1086" s="13">
        <f>IF(tblTime[[#This Row],[CategoryOverwrite]]="",tblTime[[#This Row],[SuggCategory]],tblTime[[#This Row],[CategoryOverwrite]])</f>
        <v/>
      </c>
      <c r="K1086" s="17" t="n"/>
      <c r="L1086" s="17" t="n"/>
      <c r="M1086" s="13">
        <f>IF(COUNTA(tblTime[[#This Row],[TaskName]:[Entity]],tblTime[[#This Row],[FinalCategory]:[Hours]])=4,"FILLED","OPEN")</f>
        <v/>
      </c>
      <c r="N1086" s="13">
        <f>IF(SUMIFS(tblTime[Hours],tblTime[Date],tblTime[[#This Row],[Date]]) &gt; 20, "⚠ Over 20 hours!", "")</f>
        <v/>
      </c>
    </row>
    <row r="1087" hidden="1">
      <c r="B1087" s="14">
        <f>7+B987</f>
        <v/>
      </c>
      <c r="C1087" s="15">
        <f>C1067</f>
        <v/>
      </c>
      <c r="D1087" s="13">
        <f>$G$2</f>
        <v/>
      </c>
      <c r="E1087" s="13">
        <f>IFERROR(_xlfn.XLOOKUP(D1087,tblEmployees[EmployeeName],tblEmployees[HomeDepartment],""),"")</f>
        <v/>
      </c>
      <c r="F1087" s="17" t="n"/>
      <c r="G1087" s="17" t="n"/>
      <c r="H1087" s="13">
        <f>IFERROR(INDEX(tblTasks[SuggestedCategory],MATCH(tblTime[[#This Row],[TaskName]],tblTasks[TaskName],0)),"")</f>
        <v/>
      </c>
      <c r="I1087" s="17" t="n"/>
      <c r="J1087" s="13">
        <f>IF(tblTime[[#This Row],[CategoryOverwrite]]="",tblTime[[#This Row],[SuggCategory]],tblTime[[#This Row],[CategoryOverwrite]])</f>
        <v/>
      </c>
      <c r="K1087" s="17" t="n"/>
      <c r="L1087" s="17" t="n"/>
      <c r="M1087" s="13">
        <f>IF(COUNTA(tblTime[[#This Row],[TaskName]:[Entity]],tblTime[[#This Row],[FinalCategory]:[Hours]])=4,"FILLED","OPEN")</f>
        <v/>
      </c>
      <c r="N1087" s="13">
        <f>IF(SUMIFS(tblTime[Hours],tblTime[Date],tblTime[[#This Row],[Date]]) &gt; 20, "⚠ Over 20 hours!", "")</f>
        <v/>
      </c>
    </row>
    <row r="1088" hidden="1">
      <c r="B1088" s="14">
        <f>7+B988</f>
        <v/>
      </c>
      <c r="C1088" s="15">
        <f>C1068</f>
        <v/>
      </c>
      <c r="D1088" s="13">
        <f>$G$2</f>
        <v/>
      </c>
      <c r="E1088" s="13">
        <f>IFERROR(_xlfn.XLOOKUP(D1088,tblEmployees[EmployeeName],tblEmployees[HomeDepartment],""),"")</f>
        <v/>
      </c>
      <c r="F1088" s="17" t="n"/>
      <c r="G1088" s="17" t="n"/>
      <c r="H1088" s="13">
        <f>IFERROR(INDEX(tblTasks[SuggestedCategory],MATCH(tblTime[[#This Row],[TaskName]],tblTasks[TaskName],0)),"")</f>
        <v/>
      </c>
      <c r="I1088" s="17" t="n"/>
      <c r="J1088" s="13">
        <f>IF(tblTime[[#This Row],[CategoryOverwrite]]="",tblTime[[#This Row],[SuggCategory]],tblTime[[#This Row],[CategoryOverwrite]])</f>
        <v/>
      </c>
      <c r="K1088" s="17" t="n"/>
      <c r="L1088" s="17" t="n"/>
      <c r="M1088" s="13">
        <f>IF(COUNTA(tblTime[[#This Row],[TaskName]:[Entity]],tblTime[[#This Row],[FinalCategory]:[Hours]])=4,"FILLED","OPEN")</f>
        <v/>
      </c>
      <c r="N1088" s="13">
        <f>IF(SUMIFS(tblTime[Hours],tblTime[Date],tblTime[[#This Row],[Date]]) &gt; 20, "⚠ Over 20 hours!", "")</f>
        <v/>
      </c>
    </row>
    <row r="1089" hidden="1">
      <c r="B1089" s="14">
        <f>7+B989</f>
        <v/>
      </c>
      <c r="C1089" s="15">
        <f>C1069</f>
        <v/>
      </c>
      <c r="D1089" s="13">
        <f>$G$2</f>
        <v/>
      </c>
      <c r="E1089" s="13">
        <f>IFERROR(_xlfn.XLOOKUP(D1089,tblEmployees[EmployeeName],tblEmployees[HomeDepartment],""),"")</f>
        <v/>
      </c>
      <c r="F1089" s="17" t="n"/>
      <c r="G1089" s="17" t="n"/>
      <c r="H1089" s="13">
        <f>IFERROR(INDEX(tblTasks[SuggestedCategory],MATCH(tblTime[[#This Row],[TaskName]],tblTasks[TaskName],0)),"")</f>
        <v/>
      </c>
      <c r="I1089" s="17" t="n"/>
      <c r="J1089" s="13">
        <f>IF(tblTime[[#This Row],[CategoryOverwrite]]="",tblTime[[#This Row],[SuggCategory]],tblTime[[#This Row],[CategoryOverwrite]])</f>
        <v/>
      </c>
      <c r="K1089" s="17" t="n"/>
      <c r="L1089" s="17" t="n"/>
      <c r="M1089" s="13">
        <f>IF(COUNTA(tblTime[[#This Row],[TaskName]:[Entity]],tblTime[[#This Row],[FinalCategory]:[Hours]])=4,"FILLED","OPEN")</f>
        <v/>
      </c>
      <c r="N1089" s="13">
        <f>IF(SUMIFS(tblTime[Hours],tblTime[Date],tblTime[[#This Row],[Date]]) &gt; 20, "⚠ Over 20 hours!", "")</f>
        <v/>
      </c>
    </row>
    <row r="1090" hidden="1">
      <c r="B1090" s="14">
        <f>7+B990</f>
        <v/>
      </c>
      <c r="C1090" s="15">
        <f>C1070</f>
        <v/>
      </c>
      <c r="D1090" s="13">
        <f>$G$2</f>
        <v/>
      </c>
      <c r="E1090" s="13">
        <f>IFERROR(_xlfn.XLOOKUP(D1090,tblEmployees[EmployeeName],tblEmployees[HomeDepartment],""),"")</f>
        <v/>
      </c>
      <c r="F1090" s="17" t="n"/>
      <c r="G1090" s="17" t="n"/>
      <c r="H1090" s="13">
        <f>IFERROR(INDEX(tblTasks[SuggestedCategory],MATCH(tblTime[[#This Row],[TaskName]],tblTasks[TaskName],0)),"")</f>
        <v/>
      </c>
      <c r="I1090" s="17" t="n"/>
      <c r="J1090" s="13">
        <f>IF(tblTime[[#This Row],[CategoryOverwrite]]="",tblTime[[#This Row],[SuggCategory]],tblTime[[#This Row],[CategoryOverwrite]])</f>
        <v/>
      </c>
      <c r="K1090" s="17" t="n"/>
      <c r="L1090" s="17" t="n"/>
      <c r="M1090" s="13">
        <f>IF(COUNTA(tblTime[[#This Row],[TaskName]:[Entity]],tblTime[[#This Row],[FinalCategory]:[Hours]])=4,"FILLED","OPEN")</f>
        <v/>
      </c>
      <c r="N1090" s="13">
        <f>IF(SUMIFS(tblTime[Hours],tblTime[Date],tblTime[[#This Row],[Date]]) &gt; 20, "⚠ Over 20 hours!", "")</f>
        <v/>
      </c>
    </row>
    <row r="1091" hidden="1">
      <c r="B1091" s="14">
        <f>7+B991</f>
        <v/>
      </c>
      <c r="C1091" s="15">
        <f>C1071</f>
        <v/>
      </c>
      <c r="D1091" s="13">
        <f>$G$2</f>
        <v/>
      </c>
      <c r="E1091" s="13">
        <f>IFERROR(_xlfn.XLOOKUP(D1091,tblEmployees[EmployeeName],tblEmployees[HomeDepartment],""),"")</f>
        <v/>
      </c>
      <c r="F1091" s="17" t="n"/>
      <c r="G1091" s="17" t="n"/>
      <c r="H1091" s="13">
        <f>IFERROR(INDEX(tblTasks[SuggestedCategory],MATCH(tblTime[[#This Row],[TaskName]],tblTasks[TaskName],0)),"")</f>
        <v/>
      </c>
      <c r="I1091" s="17" t="n"/>
      <c r="J1091" s="13">
        <f>IF(tblTime[[#This Row],[CategoryOverwrite]]="",tblTime[[#This Row],[SuggCategory]],tblTime[[#This Row],[CategoryOverwrite]])</f>
        <v/>
      </c>
      <c r="K1091" s="17" t="n"/>
      <c r="L1091" s="17" t="n"/>
      <c r="M1091" s="13">
        <f>IF(COUNTA(tblTime[[#This Row],[TaskName]:[Entity]],tblTime[[#This Row],[FinalCategory]:[Hours]])=4,"FILLED","OPEN")</f>
        <v/>
      </c>
      <c r="N1091" s="13">
        <f>IF(SUMIFS(tblTime[Hours],tblTime[Date],tblTime[[#This Row],[Date]]) &gt; 20, "⚠ Over 20 hours!", "")</f>
        <v/>
      </c>
    </row>
    <row r="1092" hidden="1">
      <c r="B1092" s="14">
        <f>7+B992</f>
        <v/>
      </c>
      <c r="C1092" s="15">
        <f>C1072</f>
        <v/>
      </c>
      <c r="D1092" s="13">
        <f>$G$2</f>
        <v/>
      </c>
      <c r="E1092" s="13">
        <f>IFERROR(_xlfn.XLOOKUP(D1092,tblEmployees[EmployeeName],tblEmployees[HomeDepartment],""),"")</f>
        <v/>
      </c>
      <c r="F1092" s="17" t="n"/>
      <c r="G1092" s="17" t="n"/>
      <c r="H1092" s="13">
        <f>IFERROR(INDEX(tblTasks[SuggestedCategory],MATCH(tblTime[[#This Row],[TaskName]],tblTasks[TaskName],0)),"")</f>
        <v/>
      </c>
      <c r="I1092" s="17" t="n"/>
      <c r="J1092" s="13">
        <f>IF(tblTime[[#This Row],[CategoryOverwrite]]="",tblTime[[#This Row],[SuggCategory]],tblTime[[#This Row],[CategoryOverwrite]])</f>
        <v/>
      </c>
      <c r="K1092" s="17" t="n"/>
      <c r="L1092" s="17" t="n"/>
      <c r="M1092" s="13">
        <f>IF(COUNTA(tblTime[[#This Row],[TaskName]:[Entity]],tblTime[[#This Row],[FinalCategory]:[Hours]])=4,"FILLED","OPEN")</f>
        <v/>
      </c>
      <c r="N1092" s="13">
        <f>IF(SUMIFS(tblTime[Hours],tblTime[Date],tblTime[[#This Row],[Date]]) &gt; 20, "⚠ Over 20 hours!", "")</f>
        <v/>
      </c>
    </row>
    <row r="1093" hidden="1">
      <c r="B1093" s="14">
        <f>7+B993</f>
        <v/>
      </c>
      <c r="C1093" s="15">
        <f>C1073</f>
        <v/>
      </c>
      <c r="D1093" s="13">
        <f>$G$2</f>
        <v/>
      </c>
      <c r="E1093" s="13">
        <f>IFERROR(_xlfn.XLOOKUP(D1093,tblEmployees[EmployeeName],tblEmployees[HomeDepartment],""),"")</f>
        <v/>
      </c>
      <c r="F1093" s="17" t="n"/>
      <c r="G1093" s="17" t="n"/>
      <c r="H1093" s="13">
        <f>IFERROR(INDEX(tblTasks[SuggestedCategory],MATCH(tblTime[[#This Row],[TaskName]],tblTasks[TaskName],0)),"")</f>
        <v/>
      </c>
      <c r="I1093" s="17" t="n"/>
      <c r="J1093" s="13">
        <f>IF(tblTime[[#This Row],[CategoryOverwrite]]="",tblTime[[#This Row],[SuggCategory]],tblTime[[#This Row],[CategoryOverwrite]])</f>
        <v/>
      </c>
      <c r="K1093" s="17" t="n"/>
      <c r="L1093" s="17" t="n"/>
      <c r="M1093" s="13">
        <f>IF(COUNTA(tblTime[[#This Row],[TaskName]:[Entity]],tblTime[[#This Row],[FinalCategory]:[Hours]])=4,"FILLED","OPEN")</f>
        <v/>
      </c>
      <c r="N1093" s="13">
        <f>IF(SUMIFS(tblTime[Hours],tblTime[Date],tblTime[[#This Row],[Date]]) &gt; 20, "⚠ Over 20 hours!", "")</f>
        <v/>
      </c>
    </row>
    <row r="1094" hidden="1">
      <c r="B1094" s="14">
        <f>7+B994</f>
        <v/>
      </c>
      <c r="C1094" s="15">
        <f>C1074</f>
        <v/>
      </c>
      <c r="D1094" s="13">
        <f>$G$2</f>
        <v/>
      </c>
      <c r="E1094" s="13">
        <f>IFERROR(_xlfn.XLOOKUP(D1094,tblEmployees[EmployeeName],tblEmployees[HomeDepartment],""),"")</f>
        <v/>
      </c>
      <c r="F1094" s="17" t="n"/>
      <c r="G1094" s="17" t="n"/>
      <c r="H1094" s="13">
        <f>IFERROR(INDEX(tblTasks[SuggestedCategory],MATCH(tblTime[[#This Row],[TaskName]],tblTasks[TaskName],0)),"")</f>
        <v/>
      </c>
      <c r="I1094" s="17" t="n"/>
      <c r="J1094" s="13">
        <f>IF(tblTime[[#This Row],[CategoryOverwrite]]="",tblTime[[#This Row],[SuggCategory]],tblTime[[#This Row],[CategoryOverwrite]])</f>
        <v/>
      </c>
      <c r="K1094" s="17" t="n"/>
      <c r="L1094" s="17" t="n"/>
      <c r="M1094" s="13">
        <f>IF(COUNTA(tblTime[[#This Row],[TaskName]:[Entity]],tblTime[[#This Row],[FinalCategory]:[Hours]])=4,"FILLED","OPEN")</f>
        <v/>
      </c>
      <c r="N1094" s="13">
        <f>IF(SUMIFS(tblTime[Hours],tblTime[Date],tblTime[[#This Row],[Date]]) &gt; 20, "⚠ Over 20 hours!", "")</f>
        <v/>
      </c>
    </row>
    <row r="1095" hidden="1">
      <c r="B1095" s="14">
        <f>7+B995</f>
        <v/>
      </c>
      <c r="C1095" s="15">
        <f>C1075</f>
        <v/>
      </c>
      <c r="D1095" s="13">
        <f>$G$2</f>
        <v/>
      </c>
      <c r="E1095" s="13">
        <f>IFERROR(_xlfn.XLOOKUP(D1095,tblEmployees[EmployeeName],tblEmployees[HomeDepartment],""),"")</f>
        <v/>
      </c>
      <c r="F1095" s="17" t="n"/>
      <c r="G1095" s="17" t="n"/>
      <c r="H1095" s="13">
        <f>IFERROR(INDEX(tblTasks[SuggestedCategory],MATCH(tblTime[[#This Row],[TaskName]],tblTasks[TaskName],0)),"")</f>
        <v/>
      </c>
      <c r="I1095" s="17" t="n"/>
      <c r="J1095" s="13">
        <f>IF(tblTime[[#This Row],[CategoryOverwrite]]="",tblTime[[#This Row],[SuggCategory]],tblTime[[#This Row],[CategoryOverwrite]])</f>
        <v/>
      </c>
      <c r="K1095" s="17" t="n"/>
      <c r="L1095" s="17" t="n"/>
      <c r="M1095" s="13">
        <f>IF(COUNTA(tblTime[[#This Row],[TaskName]:[Entity]],tblTime[[#This Row],[FinalCategory]:[Hours]])=4,"FILLED","OPEN")</f>
        <v/>
      </c>
      <c r="N1095" s="13">
        <f>IF(SUMIFS(tblTime[Hours],tblTime[Date],tblTime[[#This Row],[Date]]) &gt; 20, "⚠ Over 20 hours!", "")</f>
        <v/>
      </c>
    </row>
    <row r="1096" hidden="1">
      <c r="B1096" s="14">
        <f>7+B996</f>
        <v/>
      </c>
      <c r="C1096" s="15">
        <f>C1076</f>
        <v/>
      </c>
      <c r="D1096" s="13">
        <f>$G$2</f>
        <v/>
      </c>
      <c r="E1096" s="13">
        <f>IFERROR(_xlfn.XLOOKUP(D1096,tblEmployees[EmployeeName],tblEmployees[HomeDepartment],""),"")</f>
        <v/>
      </c>
      <c r="F1096" s="17" t="n"/>
      <c r="G1096" s="17" t="n"/>
      <c r="H1096" s="13">
        <f>IFERROR(INDEX(tblTasks[SuggestedCategory],MATCH(tblTime[[#This Row],[TaskName]],tblTasks[TaskName],0)),"")</f>
        <v/>
      </c>
      <c r="I1096" s="17" t="n"/>
      <c r="J1096" s="13">
        <f>IF(tblTime[[#This Row],[CategoryOverwrite]]="",tblTime[[#This Row],[SuggCategory]],tblTime[[#This Row],[CategoryOverwrite]])</f>
        <v/>
      </c>
      <c r="K1096" s="17" t="n"/>
      <c r="L1096" s="17" t="n"/>
      <c r="M1096" s="13">
        <f>IF(COUNTA(tblTime[[#This Row],[TaskName]:[Entity]],tblTime[[#This Row],[FinalCategory]:[Hours]])=4,"FILLED","OPEN")</f>
        <v/>
      </c>
      <c r="N1096" s="13">
        <f>IF(SUMIFS(tblTime[Hours],tblTime[Date],tblTime[[#This Row],[Date]]) &gt; 20, "⚠ Over 20 hours!", "")</f>
        <v/>
      </c>
    </row>
    <row r="1097" hidden="1">
      <c r="B1097" s="14">
        <f>7+B997</f>
        <v/>
      </c>
      <c r="C1097" s="15">
        <f>C1077</f>
        <v/>
      </c>
      <c r="D1097" s="13">
        <f>$G$2</f>
        <v/>
      </c>
      <c r="E1097" s="13">
        <f>IFERROR(_xlfn.XLOOKUP(D1097,tblEmployees[EmployeeName],tblEmployees[HomeDepartment],""),"")</f>
        <v/>
      </c>
      <c r="F1097" s="17" t="n"/>
      <c r="G1097" s="17" t="n"/>
      <c r="H1097" s="13">
        <f>IFERROR(INDEX(tblTasks[SuggestedCategory],MATCH(tblTime[[#This Row],[TaskName]],tblTasks[TaskName],0)),"")</f>
        <v/>
      </c>
      <c r="I1097" s="17" t="n"/>
      <c r="J1097" s="13">
        <f>IF(tblTime[[#This Row],[CategoryOverwrite]]="",tblTime[[#This Row],[SuggCategory]],tblTime[[#This Row],[CategoryOverwrite]])</f>
        <v/>
      </c>
      <c r="K1097" s="17" t="n"/>
      <c r="L1097" s="17" t="n"/>
      <c r="M1097" s="13">
        <f>IF(COUNTA(tblTime[[#This Row],[TaskName]:[Entity]],tblTime[[#This Row],[FinalCategory]:[Hours]])=4,"FILLED","OPEN")</f>
        <v/>
      </c>
      <c r="N1097" s="13">
        <f>IF(SUMIFS(tblTime[Hours],tblTime[Date],tblTime[[#This Row],[Date]]) &gt; 20, "⚠ Over 20 hours!", "")</f>
        <v/>
      </c>
    </row>
    <row r="1098" hidden="1">
      <c r="B1098" s="14">
        <f>7+B998</f>
        <v/>
      </c>
      <c r="C1098" s="15">
        <f>C1078</f>
        <v/>
      </c>
      <c r="D1098" s="13">
        <f>$G$2</f>
        <v/>
      </c>
      <c r="E1098" s="13">
        <f>IFERROR(_xlfn.XLOOKUP(D1098,tblEmployees[EmployeeName],tblEmployees[HomeDepartment],""),"")</f>
        <v/>
      </c>
      <c r="F1098" s="17" t="n"/>
      <c r="G1098" s="17" t="n"/>
      <c r="H1098" s="13">
        <f>IFERROR(INDEX(tblTasks[SuggestedCategory],MATCH(tblTime[[#This Row],[TaskName]],tblTasks[TaskName],0)),"")</f>
        <v/>
      </c>
      <c r="I1098" s="17" t="n"/>
      <c r="J1098" s="13">
        <f>IF(tblTime[[#This Row],[CategoryOverwrite]]="",tblTime[[#This Row],[SuggCategory]],tblTime[[#This Row],[CategoryOverwrite]])</f>
        <v/>
      </c>
      <c r="K1098" s="17" t="n"/>
      <c r="L1098" s="17" t="n"/>
      <c r="M1098" s="13">
        <f>IF(COUNTA(tblTime[[#This Row],[TaskName]:[Entity]],tblTime[[#This Row],[FinalCategory]:[Hours]])=4,"FILLED","OPEN")</f>
        <v/>
      </c>
      <c r="N1098" s="13">
        <f>IF(SUMIFS(tblTime[Hours],tblTime[Date],tblTime[[#This Row],[Date]]) &gt; 20, "⚠ Over 20 hours!", "")</f>
        <v/>
      </c>
    </row>
    <row r="1099" hidden="1">
      <c r="B1099" s="14">
        <f>7+B999</f>
        <v/>
      </c>
      <c r="C1099" s="15">
        <f>C1079</f>
        <v/>
      </c>
      <c r="D1099" s="13">
        <f>$G$2</f>
        <v/>
      </c>
      <c r="E1099" s="13">
        <f>IFERROR(_xlfn.XLOOKUP(D1099,tblEmployees[EmployeeName],tblEmployees[HomeDepartment],""),"")</f>
        <v/>
      </c>
      <c r="F1099" s="17" t="n"/>
      <c r="G1099" s="17" t="n"/>
      <c r="H1099" s="13">
        <f>IFERROR(INDEX(tblTasks[SuggestedCategory],MATCH(tblTime[[#This Row],[TaskName]],tblTasks[TaskName],0)),"")</f>
        <v/>
      </c>
      <c r="I1099" s="17" t="n"/>
      <c r="J1099" s="13">
        <f>IF(tblTime[[#This Row],[CategoryOverwrite]]="",tblTime[[#This Row],[SuggCategory]],tblTime[[#This Row],[CategoryOverwrite]])</f>
        <v/>
      </c>
      <c r="K1099" s="17" t="n"/>
      <c r="L1099" s="17" t="n"/>
      <c r="M1099" s="13">
        <f>IF(COUNTA(tblTime[[#This Row],[TaskName]:[Entity]],tblTime[[#This Row],[FinalCategory]:[Hours]])=4,"FILLED","OPEN")</f>
        <v/>
      </c>
      <c r="N1099" s="13">
        <f>IF(SUMIFS(tblTime[Hours],tblTime[Date],tblTime[[#This Row],[Date]]) &gt; 20, "⚠ Over 20 hours!", "")</f>
        <v/>
      </c>
    </row>
    <row r="1100" hidden="1">
      <c r="B1100" s="14">
        <f>7+B1000</f>
        <v/>
      </c>
      <c r="C1100" s="15">
        <f>C1080</f>
        <v/>
      </c>
      <c r="D1100" s="13">
        <f>$G$2</f>
        <v/>
      </c>
      <c r="E1100" s="13">
        <f>IFERROR(_xlfn.XLOOKUP(D1100,tblEmployees[EmployeeName],tblEmployees[HomeDepartment],""),"")</f>
        <v/>
      </c>
      <c r="F1100" s="17" t="n"/>
      <c r="G1100" s="17" t="n"/>
      <c r="H1100" s="13">
        <f>IFERROR(INDEX(tblTasks[SuggestedCategory],MATCH(tblTime[[#This Row],[TaskName]],tblTasks[TaskName],0)),"")</f>
        <v/>
      </c>
      <c r="I1100" s="17" t="n"/>
      <c r="J1100" s="13">
        <f>IF(tblTime[[#This Row],[CategoryOverwrite]]="",tblTime[[#This Row],[SuggCategory]],tblTime[[#This Row],[CategoryOverwrite]])</f>
        <v/>
      </c>
      <c r="K1100" s="17" t="n"/>
      <c r="L1100" s="17" t="n"/>
      <c r="M1100" s="13">
        <f>IF(COUNTA(tblTime[[#This Row],[TaskName]:[Entity]],tblTime[[#This Row],[FinalCategory]:[Hours]])=4,"FILLED","OPEN")</f>
        <v/>
      </c>
      <c r="N1100" s="13">
        <f>IF(SUMIFS(tblTime[Hours],tblTime[Date],tblTime[[#This Row],[Date]]) &gt; 20, "⚠ Over 20 hours!", "")</f>
        <v/>
      </c>
    </row>
    <row r="1101" hidden="1">
      <c r="B1101" s="14">
        <f>7+B1001</f>
        <v/>
      </c>
      <c r="C1101" s="15">
        <f>C1081</f>
        <v/>
      </c>
      <c r="D1101" s="13">
        <f>$G$2</f>
        <v/>
      </c>
      <c r="E1101" s="13">
        <f>IFERROR(_xlfn.XLOOKUP(D1101,tblEmployees[EmployeeName],tblEmployees[HomeDepartment],""),"")</f>
        <v/>
      </c>
      <c r="F1101" s="17" t="n"/>
      <c r="G1101" s="17" t="n"/>
      <c r="H1101" s="13">
        <f>IFERROR(INDEX(tblTasks[SuggestedCategory],MATCH(tblTime[[#This Row],[TaskName]],tblTasks[TaskName],0)),"")</f>
        <v/>
      </c>
      <c r="I1101" s="17" t="n"/>
      <c r="J1101" s="13">
        <f>IF(tblTime[[#This Row],[CategoryOverwrite]]="",tblTime[[#This Row],[SuggCategory]],tblTime[[#This Row],[CategoryOverwrite]])</f>
        <v/>
      </c>
      <c r="K1101" s="17" t="n"/>
      <c r="L1101" s="17" t="n"/>
      <c r="M1101" s="13">
        <f>IF(COUNTA(tblTime[[#This Row],[TaskName]:[Entity]],tblTime[[#This Row],[FinalCategory]:[Hours]])=4,"FILLED","OPEN")</f>
        <v/>
      </c>
      <c r="N1101" s="13">
        <f>IF(SUMIFS(tblTime[Hours],tblTime[Date],tblTime[[#This Row],[Date]]) &gt; 20, "⚠ Over 20 hours!", "")</f>
        <v/>
      </c>
    </row>
    <row r="1102" hidden="1">
      <c r="B1102" s="14">
        <f>7+B1002</f>
        <v/>
      </c>
      <c r="C1102" s="15">
        <f>C1082</f>
        <v/>
      </c>
      <c r="D1102" s="13">
        <f>$G$2</f>
        <v/>
      </c>
      <c r="E1102" s="13">
        <f>IFERROR(_xlfn.XLOOKUP(D1102,tblEmployees[EmployeeName],tblEmployees[HomeDepartment],""),"")</f>
        <v/>
      </c>
      <c r="F1102" s="17" t="n"/>
      <c r="G1102" s="17" t="n"/>
      <c r="H1102" s="13">
        <f>IFERROR(INDEX(tblTasks[SuggestedCategory],MATCH(tblTime[[#This Row],[TaskName]],tblTasks[TaskName],0)),"")</f>
        <v/>
      </c>
      <c r="I1102" s="17" t="n"/>
      <c r="J1102" s="13">
        <f>IF(tblTime[[#This Row],[CategoryOverwrite]]="",tblTime[[#This Row],[SuggCategory]],tblTime[[#This Row],[CategoryOverwrite]])</f>
        <v/>
      </c>
      <c r="K1102" s="17" t="n"/>
      <c r="L1102" s="17" t="n"/>
      <c r="M1102" s="13">
        <f>IF(COUNTA(tblTime[[#This Row],[TaskName]:[Entity]],tblTime[[#This Row],[FinalCategory]:[Hours]])=4,"FILLED","OPEN")</f>
        <v/>
      </c>
      <c r="N1102" s="13">
        <f>IF(SUMIFS(tblTime[Hours],tblTime[Date],tblTime[[#This Row],[Date]]) &gt; 20, "⚠ Over 20 hours!", "")</f>
        <v/>
      </c>
    </row>
    <row r="1103" hidden="1">
      <c r="B1103" s="14">
        <f>7+B1003</f>
        <v/>
      </c>
      <c r="C1103" s="15">
        <f>C1083</f>
        <v/>
      </c>
      <c r="D1103" s="13">
        <f>$G$2</f>
        <v/>
      </c>
      <c r="E1103" s="13">
        <f>IFERROR(_xlfn.XLOOKUP(D1103,tblEmployees[EmployeeName],tblEmployees[HomeDepartment],""),"")</f>
        <v/>
      </c>
      <c r="F1103" s="17" t="n"/>
      <c r="G1103" s="17" t="n"/>
      <c r="H1103" s="13">
        <f>IFERROR(INDEX(tblTasks[SuggestedCategory],MATCH(tblTime[[#This Row],[TaskName]],tblTasks[TaskName],0)),"")</f>
        <v/>
      </c>
      <c r="I1103" s="17" t="n"/>
      <c r="J1103" s="13">
        <f>IF(tblTime[[#This Row],[CategoryOverwrite]]="",tblTime[[#This Row],[SuggCategory]],tblTime[[#This Row],[CategoryOverwrite]])</f>
        <v/>
      </c>
      <c r="K1103" s="17" t="n"/>
      <c r="L1103" s="17" t="n"/>
      <c r="M1103" s="13">
        <f>IF(COUNTA(tblTime[[#This Row],[TaskName]:[Entity]],tblTime[[#This Row],[FinalCategory]:[Hours]])=4,"FILLED","OPEN")</f>
        <v/>
      </c>
      <c r="N1103" s="13">
        <f>IF(SUMIFS(tblTime[Hours],tblTime[Date],tblTime[[#This Row],[Date]]) &gt; 20, "⚠ Over 20 hours!", "")</f>
        <v/>
      </c>
    </row>
    <row r="1104" hidden="1">
      <c r="B1104" s="14">
        <f>7+B1004</f>
        <v/>
      </c>
      <c r="C1104" s="15">
        <f>C1084</f>
        <v/>
      </c>
      <c r="D1104" s="13">
        <f>$G$2</f>
        <v/>
      </c>
      <c r="E1104" s="13">
        <f>IFERROR(_xlfn.XLOOKUP(D1104,tblEmployees[EmployeeName],tblEmployees[HomeDepartment],""),"")</f>
        <v/>
      </c>
      <c r="F1104" s="17" t="n"/>
      <c r="G1104" s="17" t="n"/>
      <c r="H1104" s="13">
        <f>IFERROR(INDEX(tblTasks[SuggestedCategory],MATCH(tblTime[[#This Row],[TaskName]],tblTasks[TaskName],0)),"")</f>
        <v/>
      </c>
      <c r="I1104" s="17" t="n"/>
      <c r="J1104" s="13">
        <f>IF(tblTime[[#This Row],[CategoryOverwrite]]="",tblTime[[#This Row],[SuggCategory]],tblTime[[#This Row],[CategoryOverwrite]])</f>
        <v/>
      </c>
      <c r="K1104" s="17" t="n"/>
      <c r="L1104" s="17" t="n"/>
      <c r="M1104" s="13">
        <f>IF(COUNTA(tblTime[[#This Row],[TaskName]:[Entity]],tblTime[[#This Row],[FinalCategory]:[Hours]])=4,"FILLED","OPEN")</f>
        <v/>
      </c>
      <c r="N1104" s="13">
        <f>IF(SUMIFS(tblTime[Hours],tblTime[Date],tblTime[[#This Row],[Date]]) &gt; 20, "⚠ Over 20 hours!", "")</f>
        <v/>
      </c>
    </row>
    <row r="1105" hidden="1">
      <c r="B1105" s="14">
        <f>7+B1005</f>
        <v/>
      </c>
      <c r="C1105" s="15">
        <f>C1085</f>
        <v/>
      </c>
      <c r="D1105" s="13">
        <f>$G$2</f>
        <v/>
      </c>
      <c r="E1105" s="13">
        <f>IFERROR(_xlfn.XLOOKUP(D1105,tblEmployees[EmployeeName],tblEmployees[HomeDepartment],""),"")</f>
        <v/>
      </c>
      <c r="F1105" s="17" t="n"/>
      <c r="G1105" s="17" t="n"/>
      <c r="H1105" s="13">
        <f>IFERROR(INDEX(tblTasks[SuggestedCategory],MATCH(tblTime[[#This Row],[TaskName]],tblTasks[TaskName],0)),"")</f>
        <v/>
      </c>
      <c r="I1105" s="17" t="n"/>
      <c r="J1105" s="13">
        <f>IF(tblTime[[#This Row],[CategoryOverwrite]]="",tblTime[[#This Row],[SuggCategory]],tblTime[[#This Row],[CategoryOverwrite]])</f>
        <v/>
      </c>
      <c r="K1105" s="17" t="n"/>
      <c r="L1105" s="17" t="n"/>
      <c r="M1105" s="13">
        <f>IF(COUNTA(tblTime[[#This Row],[TaskName]:[Entity]],tblTime[[#This Row],[FinalCategory]:[Hours]])=4,"FILLED","OPEN")</f>
        <v/>
      </c>
      <c r="N1105" s="13">
        <f>IF(SUMIFS(tblTime[Hours],tblTime[Date],tblTime[[#This Row],[Date]]) &gt; 20, "⚠ Over 20 hours!", "")</f>
        <v/>
      </c>
    </row>
    <row r="1106" hidden="1">
      <c r="B1106" s="14">
        <f>7+B1006</f>
        <v/>
      </c>
      <c r="C1106" s="15">
        <f>C1086</f>
        <v/>
      </c>
      <c r="D1106" s="13">
        <f>$G$2</f>
        <v/>
      </c>
      <c r="E1106" s="13">
        <f>IFERROR(_xlfn.XLOOKUP(D1106,tblEmployees[EmployeeName],tblEmployees[HomeDepartment],""),"")</f>
        <v/>
      </c>
      <c r="F1106" s="17" t="n"/>
      <c r="G1106" s="17" t="n"/>
      <c r="H1106" s="13">
        <f>IFERROR(INDEX(tblTasks[SuggestedCategory],MATCH(tblTime[[#This Row],[TaskName]],tblTasks[TaskName],0)),"")</f>
        <v/>
      </c>
      <c r="I1106" s="17" t="n"/>
      <c r="J1106" s="13">
        <f>IF(tblTime[[#This Row],[CategoryOverwrite]]="",tblTime[[#This Row],[SuggCategory]],tblTime[[#This Row],[CategoryOverwrite]])</f>
        <v/>
      </c>
      <c r="K1106" s="17" t="n"/>
      <c r="L1106" s="17" t="n"/>
      <c r="M1106" s="13">
        <f>IF(COUNTA(tblTime[[#This Row],[TaskName]:[Entity]],tblTime[[#This Row],[FinalCategory]:[Hours]])=4,"FILLED","OPEN")</f>
        <v/>
      </c>
      <c r="N1106" s="13">
        <f>IF(SUMIFS(tblTime[Hours],tblTime[Date],tblTime[[#This Row],[Date]]) &gt; 20, "⚠ Over 20 hours!", "")</f>
        <v/>
      </c>
    </row>
    <row r="1107" hidden="1">
      <c r="B1107" s="14">
        <f>7+B1007</f>
        <v/>
      </c>
      <c r="C1107" s="15">
        <f>C1087</f>
        <v/>
      </c>
      <c r="D1107" s="13">
        <f>$G$2</f>
        <v/>
      </c>
      <c r="E1107" s="13">
        <f>IFERROR(_xlfn.XLOOKUP(D1107,tblEmployees[EmployeeName],tblEmployees[HomeDepartment],""),"")</f>
        <v/>
      </c>
      <c r="F1107" s="17" t="n"/>
      <c r="G1107" s="17" t="n"/>
      <c r="H1107" s="13">
        <f>IFERROR(INDEX(tblTasks[SuggestedCategory],MATCH(tblTime[[#This Row],[TaskName]],tblTasks[TaskName],0)),"")</f>
        <v/>
      </c>
      <c r="I1107" s="17" t="n"/>
      <c r="J1107" s="13">
        <f>IF(tblTime[[#This Row],[CategoryOverwrite]]="",tblTime[[#This Row],[SuggCategory]],tblTime[[#This Row],[CategoryOverwrite]])</f>
        <v/>
      </c>
      <c r="K1107" s="17" t="n"/>
      <c r="L1107" s="17" t="n"/>
      <c r="M1107" s="13">
        <f>IF(COUNTA(tblTime[[#This Row],[TaskName]:[Entity]],tblTime[[#This Row],[FinalCategory]:[Hours]])=4,"FILLED","OPEN")</f>
        <v/>
      </c>
      <c r="N1107" s="13">
        <f>IF(SUMIFS(tblTime[Hours],tblTime[Date],tblTime[[#This Row],[Date]]) &gt; 20, "⚠ Over 20 hours!", "")</f>
        <v/>
      </c>
    </row>
    <row r="1108" hidden="1">
      <c r="B1108" s="14">
        <f>7+B1008</f>
        <v/>
      </c>
      <c r="C1108" s="15">
        <f>C1088</f>
        <v/>
      </c>
      <c r="D1108" s="13">
        <f>$G$2</f>
        <v/>
      </c>
      <c r="E1108" s="13">
        <f>IFERROR(_xlfn.XLOOKUP(D1108,tblEmployees[EmployeeName],tblEmployees[HomeDepartment],""),"")</f>
        <v/>
      </c>
      <c r="F1108" s="17" t="n"/>
      <c r="G1108" s="17" t="n"/>
      <c r="H1108" s="13">
        <f>IFERROR(INDEX(tblTasks[SuggestedCategory],MATCH(tblTime[[#This Row],[TaskName]],tblTasks[TaskName],0)),"")</f>
        <v/>
      </c>
      <c r="I1108" s="17" t="n"/>
      <c r="J1108" s="13">
        <f>IF(tblTime[[#This Row],[CategoryOverwrite]]="",tblTime[[#This Row],[SuggCategory]],tblTime[[#This Row],[CategoryOverwrite]])</f>
        <v/>
      </c>
      <c r="K1108" s="17" t="n"/>
      <c r="L1108" s="17" t="n"/>
      <c r="M1108" s="13">
        <f>IF(COUNTA(tblTime[[#This Row],[TaskName]:[Entity]],tblTime[[#This Row],[FinalCategory]:[Hours]])=4,"FILLED","OPEN")</f>
        <v/>
      </c>
      <c r="N1108" s="13">
        <f>IF(SUMIFS(tblTime[Hours],tblTime[Date],tblTime[[#This Row],[Date]]) &gt; 20, "⚠ Over 20 hours!", "")</f>
        <v/>
      </c>
    </row>
    <row r="1109" hidden="1">
      <c r="B1109" s="14">
        <f>7+B1009</f>
        <v/>
      </c>
      <c r="C1109" s="15">
        <f>C1089</f>
        <v/>
      </c>
      <c r="D1109" s="13">
        <f>$G$2</f>
        <v/>
      </c>
      <c r="E1109" s="13">
        <f>IFERROR(_xlfn.XLOOKUP(D1109,tblEmployees[EmployeeName],tblEmployees[HomeDepartment],""),"")</f>
        <v/>
      </c>
      <c r="F1109" s="17" t="n"/>
      <c r="G1109" s="17" t="n"/>
      <c r="H1109" s="13">
        <f>IFERROR(INDEX(tblTasks[SuggestedCategory],MATCH(tblTime[[#This Row],[TaskName]],tblTasks[TaskName],0)),"")</f>
        <v/>
      </c>
      <c r="I1109" s="17" t="n"/>
      <c r="J1109" s="13">
        <f>IF(tblTime[[#This Row],[CategoryOverwrite]]="",tblTime[[#This Row],[SuggCategory]],tblTime[[#This Row],[CategoryOverwrite]])</f>
        <v/>
      </c>
      <c r="K1109" s="17" t="n"/>
      <c r="L1109" s="17" t="n"/>
      <c r="M1109" s="13">
        <f>IF(COUNTA(tblTime[[#This Row],[TaskName]:[Entity]],tblTime[[#This Row],[FinalCategory]:[Hours]])=4,"FILLED","OPEN")</f>
        <v/>
      </c>
      <c r="N1109" s="13">
        <f>IF(SUMIFS(tblTime[Hours],tblTime[Date],tblTime[[#This Row],[Date]]) &gt; 20, "⚠ Over 20 hours!", "")</f>
        <v/>
      </c>
    </row>
    <row r="1110" hidden="1">
      <c r="B1110" s="14">
        <f>7+B1010</f>
        <v/>
      </c>
      <c r="C1110" s="15">
        <f>C1090</f>
        <v/>
      </c>
      <c r="D1110" s="13">
        <f>$G$2</f>
        <v/>
      </c>
      <c r="E1110" s="13">
        <f>IFERROR(_xlfn.XLOOKUP(D1110,tblEmployees[EmployeeName],tblEmployees[HomeDepartment],""),"")</f>
        <v/>
      </c>
      <c r="F1110" s="17" t="n"/>
      <c r="G1110" s="17" t="n"/>
      <c r="H1110" s="13">
        <f>IFERROR(INDEX(tblTasks[SuggestedCategory],MATCH(tblTime[[#This Row],[TaskName]],tblTasks[TaskName],0)),"")</f>
        <v/>
      </c>
      <c r="I1110" s="17" t="n"/>
      <c r="J1110" s="13">
        <f>IF(tblTime[[#This Row],[CategoryOverwrite]]="",tblTime[[#This Row],[SuggCategory]],tblTime[[#This Row],[CategoryOverwrite]])</f>
        <v/>
      </c>
      <c r="K1110" s="17" t="n"/>
      <c r="L1110" s="17" t="n"/>
      <c r="M1110" s="13">
        <f>IF(COUNTA(tblTime[[#This Row],[TaskName]:[Entity]],tblTime[[#This Row],[FinalCategory]:[Hours]])=4,"FILLED","OPEN")</f>
        <v/>
      </c>
      <c r="N1110" s="13">
        <f>IF(SUMIFS(tblTime[Hours],tblTime[Date],tblTime[[#This Row],[Date]]) &gt; 20, "⚠ Over 20 hours!", "")</f>
        <v/>
      </c>
    </row>
    <row r="1111" hidden="1">
      <c r="B1111" s="14">
        <f>7+B1011</f>
        <v/>
      </c>
      <c r="C1111" s="15">
        <f>C1091</f>
        <v/>
      </c>
      <c r="D1111" s="13">
        <f>$G$2</f>
        <v/>
      </c>
      <c r="E1111" s="13">
        <f>IFERROR(_xlfn.XLOOKUP(D1111,tblEmployees[EmployeeName],tblEmployees[HomeDepartment],""),"")</f>
        <v/>
      </c>
      <c r="F1111" s="17" t="n"/>
      <c r="G1111" s="17" t="n"/>
      <c r="H1111" s="13">
        <f>IFERROR(INDEX(tblTasks[SuggestedCategory],MATCH(tblTime[[#This Row],[TaskName]],tblTasks[TaskName],0)),"")</f>
        <v/>
      </c>
      <c r="I1111" s="17" t="n"/>
      <c r="J1111" s="13">
        <f>IF(tblTime[[#This Row],[CategoryOverwrite]]="",tblTime[[#This Row],[SuggCategory]],tblTime[[#This Row],[CategoryOverwrite]])</f>
        <v/>
      </c>
      <c r="K1111" s="17" t="n"/>
      <c r="L1111" s="17" t="n"/>
      <c r="M1111" s="13">
        <f>IF(COUNTA(tblTime[[#This Row],[TaskName]:[Entity]],tblTime[[#This Row],[FinalCategory]:[Hours]])=4,"FILLED","OPEN")</f>
        <v/>
      </c>
      <c r="N1111" s="13">
        <f>IF(SUMIFS(tblTime[Hours],tblTime[Date],tblTime[[#This Row],[Date]]) &gt; 20, "⚠ Over 20 hours!", "")</f>
        <v/>
      </c>
    </row>
    <row r="1112" hidden="1">
      <c r="B1112" s="14">
        <f>7+B1012</f>
        <v/>
      </c>
      <c r="C1112" s="15">
        <f>C1092</f>
        <v/>
      </c>
      <c r="D1112" s="13">
        <f>$G$2</f>
        <v/>
      </c>
      <c r="E1112" s="13">
        <f>IFERROR(_xlfn.XLOOKUP(D1112,tblEmployees[EmployeeName],tblEmployees[HomeDepartment],""),"")</f>
        <v/>
      </c>
      <c r="F1112" s="17" t="n"/>
      <c r="G1112" s="17" t="n"/>
      <c r="H1112" s="13">
        <f>IFERROR(INDEX(tblTasks[SuggestedCategory],MATCH(tblTime[[#This Row],[TaskName]],tblTasks[TaskName],0)),"")</f>
        <v/>
      </c>
      <c r="I1112" s="17" t="n"/>
      <c r="J1112" s="13">
        <f>IF(tblTime[[#This Row],[CategoryOverwrite]]="",tblTime[[#This Row],[SuggCategory]],tblTime[[#This Row],[CategoryOverwrite]])</f>
        <v/>
      </c>
      <c r="K1112" s="17" t="n"/>
      <c r="L1112" s="17" t="n"/>
      <c r="M1112" s="13">
        <f>IF(COUNTA(tblTime[[#This Row],[TaskName]:[Entity]],tblTime[[#This Row],[FinalCategory]:[Hours]])=4,"FILLED","OPEN")</f>
        <v/>
      </c>
      <c r="N1112" s="13">
        <f>IF(SUMIFS(tblTime[Hours],tblTime[Date],tblTime[[#This Row],[Date]]) &gt; 20, "⚠ Over 20 hours!", "")</f>
        <v/>
      </c>
    </row>
    <row r="1113" hidden="1">
      <c r="B1113" s="14">
        <f>7+B1013</f>
        <v/>
      </c>
      <c r="C1113" s="15">
        <f>C1093</f>
        <v/>
      </c>
      <c r="D1113" s="13">
        <f>$G$2</f>
        <v/>
      </c>
      <c r="E1113" s="13">
        <f>IFERROR(_xlfn.XLOOKUP(D1113,tblEmployees[EmployeeName],tblEmployees[HomeDepartment],""),"")</f>
        <v/>
      </c>
      <c r="F1113" s="17" t="n"/>
      <c r="G1113" s="17" t="n"/>
      <c r="H1113" s="13">
        <f>IFERROR(INDEX(tblTasks[SuggestedCategory],MATCH(tblTime[[#This Row],[TaskName]],tblTasks[TaskName],0)),"")</f>
        <v/>
      </c>
      <c r="I1113" s="17" t="n"/>
      <c r="J1113" s="13">
        <f>IF(tblTime[[#This Row],[CategoryOverwrite]]="",tblTime[[#This Row],[SuggCategory]],tblTime[[#This Row],[CategoryOverwrite]])</f>
        <v/>
      </c>
      <c r="K1113" s="17" t="n"/>
      <c r="L1113" s="17" t="n"/>
      <c r="M1113" s="13">
        <f>IF(COUNTA(tblTime[[#This Row],[TaskName]:[Entity]],tblTime[[#This Row],[FinalCategory]:[Hours]])=4,"FILLED","OPEN")</f>
        <v/>
      </c>
      <c r="N1113" s="13">
        <f>IF(SUMIFS(tblTime[Hours],tblTime[Date],tblTime[[#This Row],[Date]]) &gt; 20, "⚠ Over 20 hours!", "")</f>
        <v/>
      </c>
    </row>
    <row r="1114" hidden="1">
      <c r="B1114" s="14">
        <f>7+B1014</f>
        <v/>
      </c>
      <c r="C1114" s="15">
        <f>C1094</f>
        <v/>
      </c>
      <c r="D1114" s="13">
        <f>$G$2</f>
        <v/>
      </c>
      <c r="E1114" s="13">
        <f>IFERROR(_xlfn.XLOOKUP(D1114,tblEmployees[EmployeeName],tblEmployees[HomeDepartment],""),"")</f>
        <v/>
      </c>
      <c r="F1114" s="17" t="n"/>
      <c r="G1114" s="17" t="n"/>
      <c r="H1114" s="13">
        <f>IFERROR(INDEX(tblTasks[SuggestedCategory],MATCH(tblTime[[#This Row],[TaskName]],tblTasks[TaskName],0)),"")</f>
        <v/>
      </c>
      <c r="I1114" s="17" t="n"/>
      <c r="J1114" s="13">
        <f>IF(tblTime[[#This Row],[CategoryOverwrite]]="",tblTime[[#This Row],[SuggCategory]],tblTime[[#This Row],[CategoryOverwrite]])</f>
        <v/>
      </c>
      <c r="K1114" s="17" t="n"/>
      <c r="L1114" s="17" t="n"/>
      <c r="M1114" s="13">
        <f>IF(COUNTA(tblTime[[#This Row],[TaskName]:[Entity]],tblTime[[#This Row],[FinalCategory]:[Hours]])=4,"FILLED","OPEN")</f>
        <v/>
      </c>
      <c r="N1114" s="13">
        <f>IF(SUMIFS(tblTime[Hours],tblTime[Date],tblTime[[#This Row],[Date]]) &gt; 20, "⚠ Over 20 hours!", "")</f>
        <v/>
      </c>
    </row>
    <row r="1115" hidden="1">
      <c r="B1115" s="14">
        <f>7+B1015</f>
        <v/>
      </c>
      <c r="C1115" s="15">
        <f>C1095</f>
        <v/>
      </c>
      <c r="D1115" s="13">
        <f>$G$2</f>
        <v/>
      </c>
      <c r="E1115" s="13">
        <f>IFERROR(_xlfn.XLOOKUP(D1115,tblEmployees[EmployeeName],tblEmployees[HomeDepartment],""),"")</f>
        <v/>
      </c>
      <c r="F1115" s="17" t="n"/>
      <c r="G1115" s="17" t="n"/>
      <c r="H1115" s="13">
        <f>IFERROR(INDEX(tblTasks[SuggestedCategory],MATCH(tblTime[[#This Row],[TaskName]],tblTasks[TaskName],0)),"")</f>
        <v/>
      </c>
      <c r="I1115" s="17" t="n"/>
      <c r="J1115" s="13">
        <f>IF(tblTime[[#This Row],[CategoryOverwrite]]="",tblTime[[#This Row],[SuggCategory]],tblTime[[#This Row],[CategoryOverwrite]])</f>
        <v/>
      </c>
      <c r="K1115" s="17" t="n"/>
      <c r="L1115" s="17" t="n"/>
      <c r="M1115" s="13">
        <f>IF(COUNTA(tblTime[[#This Row],[TaskName]:[Entity]],tblTime[[#This Row],[FinalCategory]:[Hours]])=4,"FILLED","OPEN")</f>
        <v/>
      </c>
      <c r="N1115" s="13">
        <f>IF(SUMIFS(tblTime[Hours],tblTime[Date],tblTime[[#This Row],[Date]]) &gt; 20, "⚠ Over 20 hours!", "")</f>
        <v/>
      </c>
    </row>
    <row r="1116" hidden="1">
      <c r="B1116" s="14">
        <f>7+B1016</f>
        <v/>
      </c>
      <c r="C1116" s="15">
        <f>C1096</f>
        <v/>
      </c>
      <c r="D1116" s="13">
        <f>$G$2</f>
        <v/>
      </c>
      <c r="E1116" s="13">
        <f>IFERROR(_xlfn.XLOOKUP(D1116,tblEmployees[EmployeeName],tblEmployees[HomeDepartment],""),"")</f>
        <v/>
      </c>
      <c r="F1116" s="17" t="n"/>
      <c r="G1116" s="17" t="n"/>
      <c r="H1116" s="13">
        <f>IFERROR(INDEX(tblTasks[SuggestedCategory],MATCH(tblTime[[#This Row],[TaskName]],tblTasks[TaskName],0)),"")</f>
        <v/>
      </c>
      <c r="I1116" s="17" t="n"/>
      <c r="J1116" s="13">
        <f>IF(tblTime[[#This Row],[CategoryOverwrite]]="",tblTime[[#This Row],[SuggCategory]],tblTime[[#This Row],[CategoryOverwrite]])</f>
        <v/>
      </c>
      <c r="K1116" s="17" t="n"/>
      <c r="L1116" s="17" t="n"/>
      <c r="M1116" s="13">
        <f>IF(COUNTA(tblTime[[#This Row],[TaskName]:[Entity]],tblTime[[#This Row],[FinalCategory]:[Hours]])=4,"FILLED","OPEN")</f>
        <v/>
      </c>
      <c r="N1116" s="13">
        <f>IF(SUMIFS(tblTime[Hours],tblTime[Date],tblTime[[#This Row],[Date]]) &gt; 20, "⚠ Over 20 hours!", "")</f>
        <v/>
      </c>
    </row>
    <row r="1117" hidden="1">
      <c r="B1117" s="14">
        <f>7+B1017</f>
        <v/>
      </c>
      <c r="C1117" s="15">
        <f>C1097</f>
        <v/>
      </c>
      <c r="D1117" s="13">
        <f>$G$2</f>
        <v/>
      </c>
      <c r="E1117" s="13">
        <f>IFERROR(_xlfn.XLOOKUP(D1117,tblEmployees[EmployeeName],tblEmployees[HomeDepartment],""),"")</f>
        <v/>
      </c>
      <c r="F1117" s="17" t="n"/>
      <c r="G1117" s="17" t="n"/>
      <c r="H1117" s="13">
        <f>IFERROR(INDEX(tblTasks[SuggestedCategory],MATCH(tblTime[[#This Row],[TaskName]],tblTasks[TaskName],0)),"")</f>
        <v/>
      </c>
      <c r="I1117" s="17" t="n"/>
      <c r="J1117" s="13">
        <f>IF(tblTime[[#This Row],[CategoryOverwrite]]="",tblTime[[#This Row],[SuggCategory]],tblTime[[#This Row],[CategoryOverwrite]])</f>
        <v/>
      </c>
      <c r="K1117" s="17" t="n"/>
      <c r="L1117" s="17" t="n"/>
      <c r="M1117" s="13">
        <f>IF(COUNTA(tblTime[[#This Row],[TaskName]:[Entity]],tblTime[[#This Row],[FinalCategory]:[Hours]])=4,"FILLED","OPEN")</f>
        <v/>
      </c>
      <c r="N1117" s="13">
        <f>IF(SUMIFS(tblTime[Hours],tblTime[Date],tblTime[[#This Row],[Date]]) &gt; 20, "⚠ Over 20 hours!", "")</f>
        <v/>
      </c>
    </row>
    <row r="1118" hidden="1">
      <c r="B1118" s="14">
        <f>7+B1018</f>
        <v/>
      </c>
      <c r="C1118" s="15">
        <f>C1098</f>
        <v/>
      </c>
      <c r="D1118" s="13">
        <f>$G$2</f>
        <v/>
      </c>
      <c r="E1118" s="13">
        <f>IFERROR(_xlfn.XLOOKUP(D1118,tblEmployees[EmployeeName],tblEmployees[HomeDepartment],""),"")</f>
        <v/>
      </c>
      <c r="F1118" s="17" t="n"/>
      <c r="G1118" s="17" t="n"/>
      <c r="H1118" s="13">
        <f>IFERROR(INDEX(tblTasks[SuggestedCategory],MATCH(tblTime[[#This Row],[TaskName]],tblTasks[TaskName],0)),"")</f>
        <v/>
      </c>
      <c r="I1118" s="17" t="n"/>
      <c r="J1118" s="13">
        <f>IF(tblTime[[#This Row],[CategoryOverwrite]]="",tblTime[[#This Row],[SuggCategory]],tblTime[[#This Row],[CategoryOverwrite]])</f>
        <v/>
      </c>
      <c r="K1118" s="17" t="n"/>
      <c r="L1118" s="17" t="n"/>
      <c r="M1118" s="13">
        <f>IF(COUNTA(tblTime[[#This Row],[TaskName]:[Entity]],tblTime[[#This Row],[FinalCategory]:[Hours]])=4,"FILLED","OPEN")</f>
        <v/>
      </c>
      <c r="N1118" s="13">
        <f>IF(SUMIFS(tblTime[Hours],tblTime[Date],tblTime[[#This Row],[Date]]) &gt; 20, "⚠ Over 20 hours!", "")</f>
        <v/>
      </c>
    </row>
    <row r="1119" hidden="1">
      <c r="B1119" s="14">
        <f>7+B1019</f>
        <v/>
      </c>
      <c r="C1119" s="15">
        <f>C1099</f>
        <v/>
      </c>
      <c r="D1119" s="13">
        <f>$G$2</f>
        <v/>
      </c>
      <c r="E1119" s="13">
        <f>IFERROR(_xlfn.XLOOKUP(D1119,tblEmployees[EmployeeName],tblEmployees[HomeDepartment],""),"")</f>
        <v/>
      </c>
      <c r="F1119" s="17" t="n"/>
      <c r="G1119" s="17" t="n"/>
      <c r="H1119" s="13">
        <f>IFERROR(INDEX(tblTasks[SuggestedCategory],MATCH(tblTime[[#This Row],[TaskName]],tblTasks[TaskName],0)),"")</f>
        <v/>
      </c>
      <c r="I1119" s="17" t="n"/>
      <c r="J1119" s="13">
        <f>IF(tblTime[[#This Row],[CategoryOverwrite]]="",tblTime[[#This Row],[SuggCategory]],tblTime[[#This Row],[CategoryOverwrite]])</f>
        <v/>
      </c>
      <c r="K1119" s="17" t="n"/>
      <c r="L1119" s="17" t="n"/>
      <c r="M1119" s="13">
        <f>IF(COUNTA(tblTime[[#This Row],[TaskName]:[Entity]],tblTime[[#This Row],[FinalCategory]:[Hours]])=4,"FILLED","OPEN")</f>
        <v/>
      </c>
      <c r="N1119" s="13">
        <f>IF(SUMIFS(tblTime[Hours],tblTime[Date],tblTime[[#This Row],[Date]]) &gt; 20, "⚠ Over 20 hours!", "")</f>
        <v/>
      </c>
    </row>
    <row r="1120" hidden="1">
      <c r="B1120" s="14">
        <f>7+B1020</f>
        <v/>
      </c>
      <c r="C1120" s="15">
        <f>C1100</f>
        <v/>
      </c>
      <c r="D1120" s="13">
        <f>$G$2</f>
        <v/>
      </c>
      <c r="E1120" s="13">
        <f>IFERROR(_xlfn.XLOOKUP(D1120,tblEmployees[EmployeeName],tblEmployees[HomeDepartment],""),"")</f>
        <v/>
      </c>
      <c r="F1120" s="17" t="n"/>
      <c r="G1120" s="17" t="n"/>
      <c r="H1120" s="13">
        <f>IFERROR(INDEX(tblTasks[SuggestedCategory],MATCH(tblTime[[#This Row],[TaskName]],tblTasks[TaskName],0)),"")</f>
        <v/>
      </c>
      <c r="I1120" s="17" t="n"/>
      <c r="J1120" s="13">
        <f>IF(tblTime[[#This Row],[CategoryOverwrite]]="",tblTime[[#This Row],[SuggCategory]],tblTime[[#This Row],[CategoryOverwrite]])</f>
        <v/>
      </c>
      <c r="K1120" s="17" t="n"/>
      <c r="L1120" s="17" t="n"/>
      <c r="M1120" s="13">
        <f>IF(COUNTA(tblTime[[#This Row],[TaskName]:[Entity]],tblTime[[#This Row],[FinalCategory]:[Hours]])=4,"FILLED","OPEN")</f>
        <v/>
      </c>
      <c r="N1120" s="13">
        <f>IF(SUMIFS(tblTime[Hours],tblTime[Date],tblTime[[#This Row],[Date]]) &gt; 20, "⚠ Over 20 hours!", "")</f>
        <v/>
      </c>
    </row>
    <row r="1121" hidden="1">
      <c r="B1121" s="14">
        <f>7+B1021</f>
        <v/>
      </c>
      <c r="C1121" s="15">
        <f>C1101</f>
        <v/>
      </c>
      <c r="D1121" s="13">
        <f>$G$2</f>
        <v/>
      </c>
      <c r="E1121" s="13">
        <f>IFERROR(_xlfn.XLOOKUP(D1121,tblEmployees[EmployeeName],tblEmployees[HomeDepartment],""),"")</f>
        <v/>
      </c>
      <c r="F1121" s="17" t="n"/>
      <c r="G1121" s="17" t="n"/>
      <c r="H1121" s="13">
        <f>IFERROR(INDEX(tblTasks[SuggestedCategory],MATCH(tblTime[[#This Row],[TaskName]],tblTasks[TaskName],0)),"")</f>
        <v/>
      </c>
      <c r="I1121" s="17" t="n"/>
      <c r="J1121" s="13">
        <f>IF(tblTime[[#This Row],[CategoryOverwrite]]="",tblTime[[#This Row],[SuggCategory]],tblTime[[#This Row],[CategoryOverwrite]])</f>
        <v/>
      </c>
      <c r="K1121" s="17" t="n"/>
      <c r="L1121" s="17" t="n"/>
      <c r="M1121" s="13">
        <f>IF(COUNTA(tblTime[[#This Row],[TaskName]:[Entity]],tblTime[[#This Row],[FinalCategory]:[Hours]])=4,"FILLED","OPEN")</f>
        <v/>
      </c>
      <c r="N1121" s="13">
        <f>IF(SUMIFS(tblTime[Hours],tblTime[Date],tblTime[[#This Row],[Date]]) &gt; 20, "⚠ Over 20 hours!", "")</f>
        <v/>
      </c>
    </row>
    <row r="1122" hidden="1">
      <c r="B1122" s="14">
        <f>7+B1022</f>
        <v/>
      </c>
      <c r="C1122" s="15">
        <f>C1102</f>
        <v/>
      </c>
      <c r="D1122" s="13">
        <f>$G$2</f>
        <v/>
      </c>
      <c r="E1122" s="13">
        <f>IFERROR(_xlfn.XLOOKUP(D1122,tblEmployees[EmployeeName],tblEmployees[HomeDepartment],""),"")</f>
        <v/>
      </c>
      <c r="F1122" s="17" t="n"/>
      <c r="G1122" s="17" t="n"/>
      <c r="H1122" s="13">
        <f>IFERROR(INDEX(tblTasks[SuggestedCategory],MATCH(tblTime[[#This Row],[TaskName]],tblTasks[TaskName],0)),"")</f>
        <v/>
      </c>
      <c r="I1122" s="17" t="n"/>
      <c r="J1122" s="13">
        <f>IF(tblTime[[#This Row],[CategoryOverwrite]]="",tblTime[[#This Row],[SuggCategory]],tblTime[[#This Row],[CategoryOverwrite]])</f>
        <v/>
      </c>
      <c r="K1122" s="17" t="n"/>
      <c r="L1122" s="17" t="n"/>
      <c r="M1122" s="13">
        <f>IF(COUNTA(tblTime[[#This Row],[TaskName]:[Entity]],tblTime[[#This Row],[FinalCategory]:[Hours]])=4,"FILLED","OPEN")</f>
        <v/>
      </c>
      <c r="N1122" s="13">
        <f>IF(SUMIFS(tblTime[Hours],tblTime[Date],tblTime[[#This Row],[Date]]) &gt; 20, "⚠ Over 20 hours!", "")</f>
        <v/>
      </c>
    </row>
    <row r="1123" hidden="1">
      <c r="B1123" s="14">
        <f>7+B1023</f>
        <v/>
      </c>
      <c r="C1123" s="15">
        <f>C1103</f>
        <v/>
      </c>
      <c r="D1123" s="13">
        <f>$G$2</f>
        <v/>
      </c>
      <c r="E1123" s="13">
        <f>IFERROR(_xlfn.XLOOKUP(D1123,tblEmployees[EmployeeName],tblEmployees[HomeDepartment],""),"")</f>
        <v/>
      </c>
      <c r="F1123" s="17" t="n"/>
      <c r="G1123" s="17" t="n"/>
      <c r="H1123" s="13">
        <f>IFERROR(INDEX(tblTasks[SuggestedCategory],MATCH(tblTime[[#This Row],[TaskName]],tblTasks[TaskName],0)),"")</f>
        <v/>
      </c>
      <c r="I1123" s="17" t="n"/>
      <c r="J1123" s="13">
        <f>IF(tblTime[[#This Row],[CategoryOverwrite]]="",tblTime[[#This Row],[SuggCategory]],tblTime[[#This Row],[CategoryOverwrite]])</f>
        <v/>
      </c>
      <c r="K1123" s="17" t="n"/>
      <c r="L1123" s="17" t="n"/>
      <c r="M1123" s="13">
        <f>IF(COUNTA(tblTime[[#This Row],[TaskName]:[Entity]],tblTime[[#This Row],[FinalCategory]:[Hours]])=4,"FILLED","OPEN")</f>
        <v/>
      </c>
      <c r="N1123" s="13">
        <f>IF(SUMIFS(tblTime[Hours],tblTime[Date],tblTime[[#This Row],[Date]]) &gt; 20, "⚠ Over 20 hours!", "")</f>
        <v/>
      </c>
    </row>
    <row r="1124" hidden="1">
      <c r="B1124" s="14">
        <f>7+B1024</f>
        <v/>
      </c>
      <c r="C1124" s="15">
        <f>C1104</f>
        <v/>
      </c>
      <c r="D1124" s="13">
        <f>$G$2</f>
        <v/>
      </c>
      <c r="E1124" s="13">
        <f>IFERROR(_xlfn.XLOOKUP(D1124,tblEmployees[EmployeeName],tblEmployees[HomeDepartment],""),"")</f>
        <v/>
      </c>
      <c r="F1124" s="17" t="n"/>
      <c r="G1124" s="17" t="n"/>
      <c r="H1124" s="13">
        <f>IFERROR(INDEX(tblTasks[SuggestedCategory],MATCH(tblTime[[#This Row],[TaskName]],tblTasks[TaskName],0)),"")</f>
        <v/>
      </c>
      <c r="I1124" s="17" t="n"/>
      <c r="J1124" s="13">
        <f>IF(tblTime[[#This Row],[CategoryOverwrite]]="",tblTime[[#This Row],[SuggCategory]],tblTime[[#This Row],[CategoryOverwrite]])</f>
        <v/>
      </c>
      <c r="K1124" s="17" t="n"/>
      <c r="L1124" s="17" t="n"/>
      <c r="M1124" s="13">
        <f>IF(COUNTA(tblTime[[#This Row],[TaskName]:[Entity]],tblTime[[#This Row],[FinalCategory]:[Hours]])=4,"FILLED","OPEN")</f>
        <v/>
      </c>
      <c r="N1124" s="13">
        <f>IF(SUMIFS(tblTime[Hours],tblTime[Date],tblTime[[#This Row],[Date]]) &gt; 20, "⚠ Over 20 hours!", "")</f>
        <v/>
      </c>
    </row>
    <row r="1125" hidden="1">
      <c r="B1125" s="14">
        <f>7+B1025</f>
        <v/>
      </c>
      <c r="C1125" s="15">
        <f>C1105</f>
        <v/>
      </c>
      <c r="D1125" s="13">
        <f>$G$2</f>
        <v/>
      </c>
      <c r="E1125" s="13">
        <f>IFERROR(_xlfn.XLOOKUP(D1125,tblEmployees[EmployeeName],tblEmployees[HomeDepartment],""),"")</f>
        <v/>
      </c>
      <c r="F1125" s="17" t="n"/>
      <c r="G1125" s="17" t="n"/>
      <c r="H1125" s="13">
        <f>IFERROR(INDEX(tblTasks[SuggestedCategory],MATCH(tblTime[[#This Row],[TaskName]],tblTasks[TaskName],0)),"")</f>
        <v/>
      </c>
      <c r="I1125" s="17" t="n"/>
      <c r="J1125" s="13">
        <f>IF(tblTime[[#This Row],[CategoryOverwrite]]="",tblTime[[#This Row],[SuggCategory]],tblTime[[#This Row],[CategoryOverwrite]])</f>
        <v/>
      </c>
      <c r="K1125" s="17" t="n"/>
      <c r="L1125" s="17" t="n"/>
      <c r="M1125" s="13">
        <f>IF(COUNTA(tblTime[[#This Row],[TaskName]:[Entity]],tblTime[[#This Row],[FinalCategory]:[Hours]])=4,"FILLED","OPEN")</f>
        <v/>
      </c>
      <c r="N1125" s="13">
        <f>IF(SUMIFS(tblTime[Hours],tblTime[Date],tblTime[[#This Row],[Date]]) &gt; 20, "⚠ Over 20 hours!", "")</f>
        <v/>
      </c>
    </row>
    <row r="1126" hidden="1">
      <c r="B1126" s="14">
        <f>7+B1026</f>
        <v/>
      </c>
      <c r="C1126" s="15">
        <f>C1106</f>
        <v/>
      </c>
      <c r="D1126" s="13">
        <f>$G$2</f>
        <v/>
      </c>
      <c r="E1126" s="13">
        <f>IFERROR(_xlfn.XLOOKUP(D1126,tblEmployees[EmployeeName],tblEmployees[HomeDepartment],""),"")</f>
        <v/>
      </c>
      <c r="F1126" s="17" t="n"/>
      <c r="G1126" s="17" t="n"/>
      <c r="H1126" s="13">
        <f>IFERROR(INDEX(tblTasks[SuggestedCategory],MATCH(tblTime[[#This Row],[TaskName]],tblTasks[TaskName],0)),"")</f>
        <v/>
      </c>
      <c r="I1126" s="17" t="n"/>
      <c r="J1126" s="13">
        <f>IF(tblTime[[#This Row],[CategoryOverwrite]]="",tblTime[[#This Row],[SuggCategory]],tblTime[[#This Row],[CategoryOverwrite]])</f>
        <v/>
      </c>
      <c r="K1126" s="17" t="n"/>
      <c r="L1126" s="17" t="n"/>
      <c r="M1126" s="13">
        <f>IF(COUNTA(tblTime[[#This Row],[TaskName]:[Entity]],tblTime[[#This Row],[FinalCategory]:[Hours]])=4,"FILLED","OPEN")</f>
        <v/>
      </c>
      <c r="N1126" s="13">
        <f>IF(SUMIFS(tblTime[Hours],tblTime[Date],tblTime[[#This Row],[Date]]) &gt; 20, "⚠ Over 20 hours!", "")</f>
        <v/>
      </c>
    </row>
    <row r="1127" hidden="1">
      <c r="B1127" s="14">
        <f>7+B1027</f>
        <v/>
      </c>
      <c r="C1127" s="15">
        <f>C1107</f>
        <v/>
      </c>
      <c r="D1127" s="13">
        <f>$G$2</f>
        <v/>
      </c>
      <c r="E1127" s="13">
        <f>IFERROR(_xlfn.XLOOKUP(D1127,tblEmployees[EmployeeName],tblEmployees[HomeDepartment],""),"")</f>
        <v/>
      </c>
      <c r="F1127" s="17" t="n"/>
      <c r="G1127" s="17" t="n"/>
      <c r="H1127" s="13">
        <f>IFERROR(INDEX(tblTasks[SuggestedCategory],MATCH(tblTime[[#This Row],[TaskName]],tblTasks[TaskName],0)),"")</f>
        <v/>
      </c>
      <c r="I1127" s="17" t="n"/>
      <c r="J1127" s="13">
        <f>IF(tblTime[[#This Row],[CategoryOverwrite]]="",tblTime[[#This Row],[SuggCategory]],tblTime[[#This Row],[CategoryOverwrite]])</f>
        <v/>
      </c>
      <c r="K1127" s="17" t="n"/>
      <c r="L1127" s="17" t="n"/>
      <c r="M1127" s="13">
        <f>IF(COUNTA(tblTime[[#This Row],[TaskName]:[Entity]],tblTime[[#This Row],[FinalCategory]:[Hours]])=4,"FILLED","OPEN")</f>
        <v/>
      </c>
      <c r="N1127" s="13">
        <f>IF(SUMIFS(tblTime[Hours],tblTime[Date],tblTime[[#This Row],[Date]]) &gt; 20, "⚠ Over 20 hours!", "")</f>
        <v/>
      </c>
    </row>
    <row r="1128" hidden="1">
      <c r="B1128" s="14">
        <f>7+B1028</f>
        <v/>
      </c>
      <c r="C1128" s="15">
        <f>C1108</f>
        <v/>
      </c>
      <c r="D1128" s="13">
        <f>$G$2</f>
        <v/>
      </c>
      <c r="E1128" s="13">
        <f>IFERROR(_xlfn.XLOOKUP(D1128,tblEmployees[EmployeeName],tblEmployees[HomeDepartment],""),"")</f>
        <v/>
      </c>
      <c r="F1128" s="17" t="n"/>
      <c r="G1128" s="17" t="n"/>
      <c r="H1128" s="13">
        <f>IFERROR(INDEX(tblTasks[SuggestedCategory],MATCH(tblTime[[#This Row],[TaskName]],tblTasks[TaskName],0)),"")</f>
        <v/>
      </c>
      <c r="I1128" s="17" t="n"/>
      <c r="J1128" s="13">
        <f>IF(tblTime[[#This Row],[CategoryOverwrite]]="",tblTime[[#This Row],[SuggCategory]],tblTime[[#This Row],[CategoryOverwrite]])</f>
        <v/>
      </c>
      <c r="K1128" s="17" t="n"/>
      <c r="L1128" s="17" t="n"/>
      <c r="M1128" s="13">
        <f>IF(COUNTA(tblTime[[#This Row],[TaskName]:[Entity]],tblTime[[#This Row],[FinalCategory]:[Hours]])=4,"FILLED","OPEN")</f>
        <v/>
      </c>
      <c r="N1128" s="13">
        <f>IF(SUMIFS(tblTime[Hours],tblTime[Date],tblTime[[#This Row],[Date]]) &gt; 20, "⚠ Over 20 hours!", "")</f>
        <v/>
      </c>
    </row>
    <row r="1129" hidden="1">
      <c r="B1129" s="14">
        <f>7+B1029</f>
        <v/>
      </c>
      <c r="C1129" s="15">
        <f>C1109</f>
        <v/>
      </c>
      <c r="D1129" s="13">
        <f>$G$2</f>
        <v/>
      </c>
      <c r="E1129" s="13">
        <f>IFERROR(_xlfn.XLOOKUP(D1129,tblEmployees[EmployeeName],tblEmployees[HomeDepartment],""),"")</f>
        <v/>
      </c>
      <c r="F1129" s="17" t="n"/>
      <c r="G1129" s="17" t="n"/>
      <c r="H1129" s="13">
        <f>IFERROR(INDEX(tblTasks[SuggestedCategory],MATCH(tblTime[[#This Row],[TaskName]],tblTasks[TaskName],0)),"")</f>
        <v/>
      </c>
      <c r="I1129" s="17" t="n"/>
      <c r="J1129" s="13">
        <f>IF(tblTime[[#This Row],[CategoryOverwrite]]="",tblTime[[#This Row],[SuggCategory]],tblTime[[#This Row],[CategoryOverwrite]])</f>
        <v/>
      </c>
      <c r="K1129" s="17" t="n"/>
      <c r="L1129" s="17" t="n"/>
      <c r="M1129" s="13">
        <f>IF(COUNTA(tblTime[[#This Row],[TaskName]:[Entity]],tblTime[[#This Row],[FinalCategory]:[Hours]])=4,"FILLED","OPEN")</f>
        <v/>
      </c>
      <c r="N1129" s="13">
        <f>IF(SUMIFS(tblTime[Hours],tblTime[Date],tblTime[[#This Row],[Date]]) &gt; 20, "⚠ Over 20 hours!", "")</f>
        <v/>
      </c>
    </row>
    <row r="1130" hidden="1">
      <c r="B1130" s="14">
        <f>7+B1030</f>
        <v/>
      </c>
      <c r="C1130" s="15">
        <f>C1110</f>
        <v/>
      </c>
      <c r="D1130" s="13">
        <f>$G$2</f>
        <v/>
      </c>
      <c r="E1130" s="13">
        <f>IFERROR(_xlfn.XLOOKUP(D1130,tblEmployees[EmployeeName],tblEmployees[HomeDepartment],""),"")</f>
        <v/>
      </c>
      <c r="F1130" s="17" t="n"/>
      <c r="G1130" s="17" t="n"/>
      <c r="H1130" s="13">
        <f>IFERROR(INDEX(tblTasks[SuggestedCategory],MATCH(tblTime[[#This Row],[TaskName]],tblTasks[TaskName],0)),"")</f>
        <v/>
      </c>
      <c r="I1130" s="17" t="n"/>
      <c r="J1130" s="13">
        <f>IF(tblTime[[#This Row],[CategoryOverwrite]]="",tblTime[[#This Row],[SuggCategory]],tblTime[[#This Row],[CategoryOverwrite]])</f>
        <v/>
      </c>
      <c r="K1130" s="17" t="n"/>
      <c r="L1130" s="17" t="n"/>
      <c r="M1130" s="13">
        <f>IF(COUNTA(tblTime[[#This Row],[TaskName]:[Entity]],tblTime[[#This Row],[FinalCategory]:[Hours]])=4,"FILLED","OPEN")</f>
        <v/>
      </c>
      <c r="N1130" s="13">
        <f>IF(SUMIFS(tblTime[Hours],tblTime[Date],tblTime[[#This Row],[Date]]) &gt; 20, "⚠ Over 20 hours!", "")</f>
        <v/>
      </c>
    </row>
    <row r="1131" hidden="1">
      <c r="B1131" s="14">
        <f>7+B1031</f>
        <v/>
      </c>
      <c r="C1131" s="15">
        <f>C1111</f>
        <v/>
      </c>
      <c r="D1131" s="13">
        <f>$G$2</f>
        <v/>
      </c>
      <c r="E1131" s="13">
        <f>IFERROR(_xlfn.XLOOKUP(D1131,tblEmployees[EmployeeName],tblEmployees[HomeDepartment],""),"")</f>
        <v/>
      </c>
      <c r="F1131" s="17" t="n"/>
      <c r="G1131" s="17" t="n"/>
      <c r="H1131" s="13">
        <f>IFERROR(INDEX(tblTasks[SuggestedCategory],MATCH(tblTime[[#This Row],[TaskName]],tblTasks[TaskName],0)),"")</f>
        <v/>
      </c>
      <c r="I1131" s="17" t="n"/>
      <c r="J1131" s="13">
        <f>IF(tblTime[[#This Row],[CategoryOverwrite]]="",tblTime[[#This Row],[SuggCategory]],tblTime[[#This Row],[CategoryOverwrite]])</f>
        <v/>
      </c>
      <c r="K1131" s="17" t="n"/>
      <c r="L1131" s="17" t="n"/>
      <c r="M1131" s="13">
        <f>IF(COUNTA(tblTime[[#This Row],[TaskName]:[Entity]],tblTime[[#This Row],[FinalCategory]:[Hours]])=4,"FILLED","OPEN")</f>
        <v/>
      </c>
      <c r="N1131" s="13">
        <f>IF(SUMIFS(tblTime[Hours],tblTime[Date],tblTime[[#This Row],[Date]]) &gt; 20, "⚠ Over 20 hours!", "")</f>
        <v/>
      </c>
    </row>
    <row r="1132" hidden="1">
      <c r="B1132" s="14">
        <f>7+B1032</f>
        <v/>
      </c>
      <c r="C1132" s="15">
        <f>C1112</f>
        <v/>
      </c>
      <c r="D1132" s="13">
        <f>$G$2</f>
        <v/>
      </c>
      <c r="E1132" s="13">
        <f>IFERROR(_xlfn.XLOOKUP(D1132,tblEmployees[EmployeeName],tblEmployees[HomeDepartment],""),"")</f>
        <v/>
      </c>
      <c r="F1132" s="17" t="n"/>
      <c r="G1132" s="17" t="n"/>
      <c r="H1132" s="13">
        <f>IFERROR(INDEX(tblTasks[SuggestedCategory],MATCH(tblTime[[#This Row],[TaskName]],tblTasks[TaskName],0)),"")</f>
        <v/>
      </c>
      <c r="I1132" s="17" t="n"/>
      <c r="J1132" s="13">
        <f>IF(tblTime[[#This Row],[CategoryOverwrite]]="",tblTime[[#This Row],[SuggCategory]],tblTime[[#This Row],[CategoryOverwrite]])</f>
        <v/>
      </c>
      <c r="K1132" s="17" t="n"/>
      <c r="L1132" s="17" t="n"/>
      <c r="M1132" s="13">
        <f>IF(COUNTA(tblTime[[#This Row],[TaskName]:[Entity]],tblTime[[#This Row],[FinalCategory]:[Hours]])=4,"FILLED","OPEN")</f>
        <v/>
      </c>
      <c r="N1132" s="13">
        <f>IF(SUMIFS(tblTime[Hours],tblTime[Date],tblTime[[#This Row],[Date]]) &gt; 20, "⚠ Over 20 hours!", "")</f>
        <v/>
      </c>
    </row>
    <row r="1133" hidden="1">
      <c r="B1133" s="14">
        <f>7+B1033</f>
        <v/>
      </c>
      <c r="C1133" s="15">
        <f>C1113</f>
        <v/>
      </c>
      <c r="D1133" s="13">
        <f>$G$2</f>
        <v/>
      </c>
      <c r="E1133" s="13">
        <f>IFERROR(_xlfn.XLOOKUP(D1133,tblEmployees[EmployeeName],tblEmployees[HomeDepartment],""),"")</f>
        <v/>
      </c>
      <c r="F1133" s="17" t="n"/>
      <c r="G1133" s="17" t="n"/>
      <c r="H1133" s="13">
        <f>IFERROR(INDEX(tblTasks[SuggestedCategory],MATCH(tblTime[[#This Row],[TaskName]],tblTasks[TaskName],0)),"")</f>
        <v/>
      </c>
      <c r="I1133" s="17" t="n"/>
      <c r="J1133" s="13">
        <f>IF(tblTime[[#This Row],[CategoryOverwrite]]="",tblTime[[#This Row],[SuggCategory]],tblTime[[#This Row],[CategoryOverwrite]])</f>
        <v/>
      </c>
      <c r="K1133" s="17" t="n"/>
      <c r="L1133" s="17" t="n"/>
      <c r="M1133" s="13">
        <f>IF(COUNTA(tblTime[[#This Row],[TaskName]:[Entity]],tblTime[[#This Row],[FinalCategory]:[Hours]])=4,"FILLED","OPEN")</f>
        <v/>
      </c>
      <c r="N1133" s="13">
        <f>IF(SUMIFS(tblTime[Hours],tblTime[Date],tblTime[[#This Row],[Date]]) &gt; 20, "⚠ Over 20 hours!", "")</f>
        <v/>
      </c>
    </row>
    <row r="1134" hidden="1">
      <c r="B1134" s="14">
        <f>7+B1034</f>
        <v/>
      </c>
      <c r="C1134" s="15">
        <f>C1114</f>
        <v/>
      </c>
      <c r="D1134" s="13">
        <f>$G$2</f>
        <v/>
      </c>
      <c r="E1134" s="13">
        <f>IFERROR(_xlfn.XLOOKUP(D1134,tblEmployees[EmployeeName],tblEmployees[HomeDepartment],""),"")</f>
        <v/>
      </c>
      <c r="F1134" s="17" t="n"/>
      <c r="G1134" s="17" t="n"/>
      <c r="H1134" s="13">
        <f>IFERROR(INDEX(tblTasks[SuggestedCategory],MATCH(tblTime[[#This Row],[TaskName]],tblTasks[TaskName],0)),"")</f>
        <v/>
      </c>
      <c r="I1134" s="17" t="n"/>
      <c r="J1134" s="13">
        <f>IF(tblTime[[#This Row],[CategoryOverwrite]]="",tblTime[[#This Row],[SuggCategory]],tblTime[[#This Row],[CategoryOverwrite]])</f>
        <v/>
      </c>
      <c r="K1134" s="17" t="n"/>
      <c r="L1134" s="17" t="n"/>
      <c r="M1134" s="13">
        <f>IF(COUNTA(tblTime[[#This Row],[TaskName]:[Entity]],tblTime[[#This Row],[FinalCategory]:[Hours]])=4,"FILLED","OPEN")</f>
        <v/>
      </c>
      <c r="N1134" s="13">
        <f>IF(SUMIFS(tblTime[Hours],tblTime[Date],tblTime[[#This Row],[Date]]) &gt; 20, "⚠ Over 20 hours!", "")</f>
        <v/>
      </c>
    </row>
    <row r="1135" hidden="1">
      <c r="B1135" s="14">
        <f>7+B1035</f>
        <v/>
      </c>
      <c r="C1135" s="15">
        <f>C1115</f>
        <v/>
      </c>
      <c r="D1135" s="13">
        <f>$G$2</f>
        <v/>
      </c>
      <c r="E1135" s="13">
        <f>IFERROR(_xlfn.XLOOKUP(D1135,tblEmployees[EmployeeName],tblEmployees[HomeDepartment],""),"")</f>
        <v/>
      </c>
      <c r="F1135" s="17" t="n"/>
      <c r="G1135" s="17" t="n"/>
      <c r="H1135" s="13">
        <f>IFERROR(INDEX(tblTasks[SuggestedCategory],MATCH(tblTime[[#This Row],[TaskName]],tblTasks[TaskName],0)),"")</f>
        <v/>
      </c>
      <c r="I1135" s="17" t="n"/>
      <c r="J1135" s="13">
        <f>IF(tblTime[[#This Row],[CategoryOverwrite]]="",tblTime[[#This Row],[SuggCategory]],tblTime[[#This Row],[CategoryOverwrite]])</f>
        <v/>
      </c>
      <c r="K1135" s="17" t="n"/>
      <c r="L1135" s="17" t="n"/>
      <c r="M1135" s="13">
        <f>IF(COUNTA(tblTime[[#This Row],[TaskName]:[Entity]],tblTime[[#This Row],[FinalCategory]:[Hours]])=4,"FILLED","OPEN")</f>
        <v/>
      </c>
      <c r="N1135" s="13">
        <f>IF(SUMIFS(tblTime[Hours],tblTime[Date],tblTime[[#This Row],[Date]]) &gt; 20, "⚠ Over 20 hours!", "")</f>
        <v/>
      </c>
    </row>
    <row r="1136" hidden="1">
      <c r="B1136" s="14">
        <f>7+B1036</f>
        <v/>
      </c>
      <c r="C1136" s="15">
        <f>C1116</f>
        <v/>
      </c>
      <c r="D1136" s="13">
        <f>$G$2</f>
        <v/>
      </c>
      <c r="E1136" s="13">
        <f>IFERROR(_xlfn.XLOOKUP(D1136,tblEmployees[EmployeeName],tblEmployees[HomeDepartment],""),"")</f>
        <v/>
      </c>
      <c r="F1136" s="17" t="n"/>
      <c r="G1136" s="17" t="n"/>
      <c r="H1136" s="13">
        <f>IFERROR(INDEX(tblTasks[SuggestedCategory],MATCH(tblTime[[#This Row],[TaskName]],tblTasks[TaskName],0)),"")</f>
        <v/>
      </c>
      <c r="I1136" s="17" t="n"/>
      <c r="J1136" s="13">
        <f>IF(tblTime[[#This Row],[CategoryOverwrite]]="",tblTime[[#This Row],[SuggCategory]],tblTime[[#This Row],[CategoryOverwrite]])</f>
        <v/>
      </c>
      <c r="K1136" s="17" t="n"/>
      <c r="L1136" s="17" t="n"/>
      <c r="M1136" s="13">
        <f>IF(COUNTA(tblTime[[#This Row],[TaskName]:[Entity]],tblTime[[#This Row],[FinalCategory]:[Hours]])=4,"FILLED","OPEN")</f>
        <v/>
      </c>
      <c r="N1136" s="13">
        <f>IF(SUMIFS(tblTime[Hours],tblTime[Date],tblTime[[#This Row],[Date]]) &gt; 20, "⚠ Over 20 hours!", "")</f>
        <v/>
      </c>
    </row>
    <row r="1137" hidden="1">
      <c r="B1137" s="14">
        <f>7+B1037</f>
        <v/>
      </c>
      <c r="C1137" s="15">
        <f>C1117</f>
        <v/>
      </c>
      <c r="D1137" s="13">
        <f>$G$2</f>
        <v/>
      </c>
      <c r="E1137" s="13">
        <f>IFERROR(_xlfn.XLOOKUP(D1137,tblEmployees[EmployeeName],tblEmployees[HomeDepartment],""),"")</f>
        <v/>
      </c>
      <c r="F1137" s="17" t="n"/>
      <c r="G1137" s="17" t="n"/>
      <c r="H1137" s="13">
        <f>IFERROR(INDEX(tblTasks[SuggestedCategory],MATCH(tblTime[[#This Row],[TaskName]],tblTasks[TaskName],0)),"")</f>
        <v/>
      </c>
      <c r="I1137" s="17" t="n"/>
      <c r="J1137" s="13">
        <f>IF(tblTime[[#This Row],[CategoryOverwrite]]="",tblTime[[#This Row],[SuggCategory]],tblTime[[#This Row],[CategoryOverwrite]])</f>
        <v/>
      </c>
      <c r="K1137" s="17" t="n"/>
      <c r="L1137" s="17" t="n"/>
      <c r="M1137" s="13">
        <f>IF(COUNTA(tblTime[[#This Row],[TaskName]:[Entity]],tblTime[[#This Row],[FinalCategory]:[Hours]])=4,"FILLED","OPEN")</f>
        <v/>
      </c>
      <c r="N1137" s="13">
        <f>IF(SUMIFS(tblTime[Hours],tblTime[Date],tblTime[[#This Row],[Date]]) &gt; 20, "⚠ Over 20 hours!", "")</f>
        <v/>
      </c>
    </row>
    <row r="1138" hidden="1">
      <c r="B1138" s="14">
        <f>7+B1038</f>
        <v/>
      </c>
      <c r="C1138" s="15">
        <f>C1118</f>
        <v/>
      </c>
      <c r="D1138" s="13">
        <f>$G$2</f>
        <v/>
      </c>
      <c r="E1138" s="13">
        <f>IFERROR(_xlfn.XLOOKUP(D1138,tblEmployees[EmployeeName],tblEmployees[HomeDepartment],""),"")</f>
        <v/>
      </c>
      <c r="F1138" s="17" t="n"/>
      <c r="G1138" s="17" t="n"/>
      <c r="H1138" s="13">
        <f>IFERROR(INDEX(tblTasks[SuggestedCategory],MATCH(tblTime[[#This Row],[TaskName]],tblTasks[TaskName],0)),"")</f>
        <v/>
      </c>
      <c r="I1138" s="17" t="n"/>
      <c r="J1138" s="13">
        <f>IF(tblTime[[#This Row],[CategoryOverwrite]]="",tblTime[[#This Row],[SuggCategory]],tblTime[[#This Row],[CategoryOverwrite]])</f>
        <v/>
      </c>
      <c r="K1138" s="17" t="n"/>
      <c r="L1138" s="17" t="n"/>
      <c r="M1138" s="13">
        <f>IF(COUNTA(tblTime[[#This Row],[TaskName]:[Entity]],tblTime[[#This Row],[FinalCategory]:[Hours]])=4,"FILLED","OPEN")</f>
        <v/>
      </c>
      <c r="N1138" s="13">
        <f>IF(SUMIFS(tblTime[Hours],tblTime[Date],tblTime[[#This Row],[Date]]) &gt; 20, "⚠ Over 20 hours!", "")</f>
        <v/>
      </c>
    </row>
    <row r="1139" hidden="1">
      <c r="B1139" s="14">
        <f>7+B1039</f>
        <v/>
      </c>
      <c r="C1139" s="15">
        <f>C1119</f>
        <v/>
      </c>
      <c r="D1139" s="13">
        <f>$G$2</f>
        <v/>
      </c>
      <c r="E1139" s="13">
        <f>IFERROR(_xlfn.XLOOKUP(D1139,tblEmployees[EmployeeName],tblEmployees[HomeDepartment],""),"")</f>
        <v/>
      </c>
      <c r="F1139" s="17" t="n"/>
      <c r="G1139" s="17" t="n"/>
      <c r="H1139" s="13">
        <f>IFERROR(INDEX(tblTasks[SuggestedCategory],MATCH(tblTime[[#This Row],[TaskName]],tblTasks[TaskName],0)),"")</f>
        <v/>
      </c>
      <c r="I1139" s="17" t="n"/>
      <c r="J1139" s="13">
        <f>IF(tblTime[[#This Row],[CategoryOverwrite]]="",tblTime[[#This Row],[SuggCategory]],tblTime[[#This Row],[CategoryOverwrite]])</f>
        <v/>
      </c>
      <c r="K1139" s="17" t="n"/>
      <c r="L1139" s="17" t="n"/>
      <c r="M1139" s="13">
        <f>IF(COUNTA(tblTime[[#This Row],[TaskName]:[Entity]],tblTime[[#This Row],[FinalCategory]:[Hours]])=4,"FILLED","OPEN")</f>
        <v/>
      </c>
      <c r="N1139" s="13">
        <f>IF(SUMIFS(tblTime[Hours],tblTime[Date],tblTime[[#This Row],[Date]]) &gt; 20, "⚠ Over 20 hours!", "")</f>
        <v/>
      </c>
    </row>
    <row r="1140" hidden="1">
      <c r="B1140" s="14">
        <f>7+B1040</f>
        <v/>
      </c>
      <c r="C1140" s="15">
        <f>C1120</f>
        <v/>
      </c>
      <c r="D1140" s="13">
        <f>$G$2</f>
        <v/>
      </c>
      <c r="E1140" s="13">
        <f>IFERROR(_xlfn.XLOOKUP(D1140,tblEmployees[EmployeeName],tblEmployees[HomeDepartment],""),"")</f>
        <v/>
      </c>
      <c r="F1140" s="17" t="n"/>
      <c r="G1140" s="17" t="n"/>
      <c r="H1140" s="13">
        <f>IFERROR(INDEX(tblTasks[SuggestedCategory],MATCH(tblTime[[#This Row],[TaskName]],tblTasks[TaskName],0)),"")</f>
        <v/>
      </c>
      <c r="I1140" s="17" t="n"/>
      <c r="J1140" s="13">
        <f>IF(tblTime[[#This Row],[CategoryOverwrite]]="",tblTime[[#This Row],[SuggCategory]],tblTime[[#This Row],[CategoryOverwrite]])</f>
        <v/>
      </c>
      <c r="K1140" s="17" t="n"/>
      <c r="L1140" s="17" t="n"/>
      <c r="M1140" s="13">
        <f>IF(COUNTA(tblTime[[#This Row],[TaskName]:[Entity]],tblTime[[#This Row],[FinalCategory]:[Hours]])=4,"FILLED","OPEN")</f>
        <v/>
      </c>
      <c r="N1140" s="13">
        <f>IF(SUMIFS(tblTime[Hours],tblTime[Date],tblTime[[#This Row],[Date]]) &gt; 20, "⚠ Over 20 hours!", "")</f>
        <v/>
      </c>
    </row>
    <row r="1141" hidden="1">
      <c r="B1141" s="14">
        <f>7+B1041</f>
        <v/>
      </c>
      <c r="C1141" s="15">
        <f>C1121</f>
        <v/>
      </c>
      <c r="D1141" s="13">
        <f>$G$2</f>
        <v/>
      </c>
      <c r="E1141" s="13">
        <f>IFERROR(_xlfn.XLOOKUP(D1141,tblEmployees[EmployeeName],tblEmployees[HomeDepartment],""),"")</f>
        <v/>
      </c>
      <c r="F1141" s="17" t="n"/>
      <c r="G1141" s="17" t="n"/>
      <c r="H1141" s="13">
        <f>IFERROR(INDEX(tblTasks[SuggestedCategory],MATCH(tblTime[[#This Row],[TaskName]],tblTasks[TaskName],0)),"")</f>
        <v/>
      </c>
      <c r="I1141" s="17" t="n"/>
      <c r="J1141" s="13">
        <f>IF(tblTime[[#This Row],[CategoryOverwrite]]="",tblTime[[#This Row],[SuggCategory]],tblTime[[#This Row],[CategoryOverwrite]])</f>
        <v/>
      </c>
      <c r="K1141" s="17" t="n"/>
      <c r="L1141" s="17" t="n"/>
      <c r="M1141" s="13">
        <f>IF(COUNTA(tblTime[[#This Row],[TaskName]:[Entity]],tblTime[[#This Row],[FinalCategory]:[Hours]])=4,"FILLED","OPEN")</f>
        <v/>
      </c>
      <c r="N1141" s="13">
        <f>IF(SUMIFS(tblTime[Hours],tblTime[Date],tblTime[[#This Row],[Date]]) &gt; 20, "⚠ Over 20 hours!", "")</f>
        <v/>
      </c>
    </row>
    <row r="1142" hidden="1">
      <c r="B1142" s="14">
        <f>7+B1042</f>
        <v/>
      </c>
      <c r="C1142" s="15">
        <f>C1122</f>
        <v/>
      </c>
      <c r="D1142" s="13">
        <f>$G$2</f>
        <v/>
      </c>
      <c r="E1142" s="13">
        <f>IFERROR(_xlfn.XLOOKUP(D1142,tblEmployees[EmployeeName],tblEmployees[HomeDepartment],""),"")</f>
        <v/>
      </c>
      <c r="F1142" s="17" t="n"/>
      <c r="G1142" s="17" t="n"/>
      <c r="H1142" s="13">
        <f>IFERROR(INDEX(tblTasks[SuggestedCategory],MATCH(tblTime[[#This Row],[TaskName]],tblTasks[TaskName],0)),"")</f>
        <v/>
      </c>
      <c r="I1142" s="17" t="n"/>
      <c r="J1142" s="13">
        <f>IF(tblTime[[#This Row],[CategoryOverwrite]]="",tblTime[[#This Row],[SuggCategory]],tblTime[[#This Row],[CategoryOverwrite]])</f>
        <v/>
      </c>
      <c r="K1142" s="17" t="n"/>
      <c r="L1142" s="17" t="n"/>
      <c r="M1142" s="13">
        <f>IF(COUNTA(tblTime[[#This Row],[TaskName]:[Entity]],tblTime[[#This Row],[FinalCategory]:[Hours]])=4,"FILLED","OPEN")</f>
        <v/>
      </c>
      <c r="N1142" s="13">
        <f>IF(SUMIFS(tblTime[Hours],tblTime[Date],tblTime[[#This Row],[Date]]) &gt; 20, "⚠ Over 20 hours!", "")</f>
        <v/>
      </c>
    </row>
    <row r="1143" hidden="1">
      <c r="B1143" s="14">
        <f>7+B1043</f>
        <v/>
      </c>
      <c r="C1143" s="15">
        <f>C1123</f>
        <v/>
      </c>
      <c r="D1143" s="13">
        <f>$G$2</f>
        <v/>
      </c>
      <c r="E1143" s="13">
        <f>IFERROR(_xlfn.XLOOKUP(D1143,tblEmployees[EmployeeName],tblEmployees[HomeDepartment],""),"")</f>
        <v/>
      </c>
      <c r="F1143" s="17" t="n"/>
      <c r="G1143" s="17" t="n"/>
      <c r="H1143" s="13">
        <f>IFERROR(INDEX(tblTasks[SuggestedCategory],MATCH(tblTime[[#This Row],[TaskName]],tblTasks[TaskName],0)),"")</f>
        <v/>
      </c>
      <c r="I1143" s="17" t="n"/>
      <c r="J1143" s="13">
        <f>IF(tblTime[[#This Row],[CategoryOverwrite]]="",tblTime[[#This Row],[SuggCategory]],tblTime[[#This Row],[CategoryOverwrite]])</f>
        <v/>
      </c>
      <c r="K1143" s="17" t="n"/>
      <c r="L1143" s="17" t="n"/>
      <c r="M1143" s="13">
        <f>IF(COUNTA(tblTime[[#This Row],[TaskName]:[Entity]],tblTime[[#This Row],[FinalCategory]:[Hours]])=4,"FILLED","OPEN")</f>
        <v/>
      </c>
      <c r="N1143" s="13">
        <f>IF(SUMIFS(tblTime[Hours],tblTime[Date],tblTime[[#This Row],[Date]]) &gt; 20, "⚠ Over 20 hours!", "")</f>
        <v/>
      </c>
    </row>
    <row r="1144" hidden="1">
      <c r="B1144" s="14">
        <f>7+B1044</f>
        <v/>
      </c>
      <c r="C1144" s="15">
        <f>C1124</f>
        <v/>
      </c>
      <c r="D1144" s="13">
        <f>$G$2</f>
        <v/>
      </c>
      <c r="E1144" s="13">
        <f>IFERROR(_xlfn.XLOOKUP(D1144,tblEmployees[EmployeeName],tblEmployees[HomeDepartment],""),"")</f>
        <v/>
      </c>
      <c r="F1144" s="17" t="n"/>
      <c r="G1144" s="17" t="n"/>
      <c r="H1144" s="13">
        <f>IFERROR(INDEX(tblTasks[SuggestedCategory],MATCH(tblTime[[#This Row],[TaskName]],tblTasks[TaskName],0)),"")</f>
        <v/>
      </c>
      <c r="I1144" s="17" t="n"/>
      <c r="J1144" s="13">
        <f>IF(tblTime[[#This Row],[CategoryOverwrite]]="",tblTime[[#This Row],[SuggCategory]],tblTime[[#This Row],[CategoryOverwrite]])</f>
        <v/>
      </c>
      <c r="K1144" s="17" t="n"/>
      <c r="L1144" s="17" t="n"/>
      <c r="M1144" s="13">
        <f>IF(COUNTA(tblTime[[#This Row],[TaskName]:[Entity]],tblTime[[#This Row],[FinalCategory]:[Hours]])=4,"FILLED","OPEN")</f>
        <v/>
      </c>
      <c r="N1144" s="13">
        <f>IF(SUMIFS(tblTime[Hours],tblTime[Date],tblTime[[#This Row],[Date]]) &gt; 20, "⚠ Over 20 hours!", "")</f>
        <v/>
      </c>
    </row>
    <row r="1145" hidden="1">
      <c r="B1145" s="14">
        <f>7+B1045</f>
        <v/>
      </c>
      <c r="C1145" s="15">
        <f>C1125</f>
        <v/>
      </c>
      <c r="D1145" s="13">
        <f>$G$2</f>
        <v/>
      </c>
      <c r="E1145" s="13">
        <f>IFERROR(_xlfn.XLOOKUP(D1145,tblEmployees[EmployeeName],tblEmployees[HomeDepartment],""),"")</f>
        <v/>
      </c>
      <c r="F1145" s="17" t="n"/>
      <c r="G1145" s="17" t="n"/>
      <c r="H1145" s="13">
        <f>IFERROR(INDEX(tblTasks[SuggestedCategory],MATCH(tblTime[[#This Row],[TaskName]],tblTasks[TaskName],0)),"")</f>
        <v/>
      </c>
      <c r="I1145" s="17" t="n"/>
      <c r="J1145" s="13">
        <f>IF(tblTime[[#This Row],[CategoryOverwrite]]="",tblTime[[#This Row],[SuggCategory]],tblTime[[#This Row],[CategoryOverwrite]])</f>
        <v/>
      </c>
      <c r="K1145" s="17" t="n"/>
      <c r="L1145" s="17" t="n"/>
      <c r="M1145" s="13">
        <f>IF(COUNTA(tblTime[[#This Row],[TaskName]:[Entity]],tblTime[[#This Row],[FinalCategory]:[Hours]])=4,"FILLED","OPEN")</f>
        <v/>
      </c>
      <c r="N1145" s="13">
        <f>IF(SUMIFS(tblTime[Hours],tblTime[Date],tblTime[[#This Row],[Date]]) &gt; 20, "⚠ Over 20 hours!", "")</f>
        <v/>
      </c>
    </row>
    <row r="1146" hidden="1">
      <c r="B1146" s="14">
        <f>7+B1046</f>
        <v/>
      </c>
      <c r="C1146" s="15">
        <f>C1126</f>
        <v/>
      </c>
      <c r="D1146" s="13">
        <f>$G$2</f>
        <v/>
      </c>
      <c r="E1146" s="13">
        <f>IFERROR(_xlfn.XLOOKUP(D1146,tblEmployees[EmployeeName],tblEmployees[HomeDepartment],""),"")</f>
        <v/>
      </c>
      <c r="F1146" s="17" t="n"/>
      <c r="G1146" s="17" t="n"/>
      <c r="H1146" s="13">
        <f>IFERROR(INDEX(tblTasks[SuggestedCategory],MATCH(tblTime[[#This Row],[TaskName]],tblTasks[TaskName],0)),"")</f>
        <v/>
      </c>
      <c r="I1146" s="17" t="n"/>
      <c r="J1146" s="13">
        <f>IF(tblTime[[#This Row],[CategoryOverwrite]]="",tblTime[[#This Row],[SuggCategory]],tblTime[[#This Row],[CategoryOverwrite]])</f>
        <v/>
      </c>
      <c r="K1146" s="17" t="n"/>
      <c r="L1146" s="17" t="n"/>
      <c r="M1146" s="13">
        <f>IF(COUNTA(tblTime[[#This Row],[TaskName]:[Entity]],tblTime[[#This Row],[FinalCategory]:[Hours]])=4,"FILLED","OPEN")</f>
        <v/>
      </c>
      <c r="N1146" s="13">
        <f>IF(SUMIFS(tblTime[Hours],tblTime[Date],tblTime[[#This Row],[Date]]) &gt; 20, "⚠ Over 20 hours!", "")</f>
        <v/>
      </c>
    </row>
    <row r="1147" hidden="1">
      <c r="B1147" s="14">
        <f>7+B1047</f>
        <v/>
      </c>
      <c r="C1147" s="15">
        <f>C1127</f>
        <v/>
      </c>
      <c r="D1147" s="13">
        <f>$G$2</f>
        <v/>
      </c>
      <c r="E1147" s="13">
        <f>IFERROR(_xlfn.XLOOKUP(D1147,tblEmployees[EmployeeName],tblEmployees[HomeDepartment],""),"")</f>
        <v/>
      </c>
      <c r="F1147" s="17" t="n"/>
      <c r="G1147" s="17" t="n"/>
      <c r="H1147" s="13">
        <f>IFERROR(INDEX(tblTasks[SuggestedCategory],MATCH(tblTime[[#This Row],[TaskName]],tblTasks[TaskName],0)),"")</f>
        <v/>
      </c>
      <c r="I1147" s="17" t="n"/>
      <c r="J1147" s="13">
        <f>IF(tblTime[[#This Row],[CategoryOverwrite]]="",tblTime[[#This Row],[SuggCategory]],tblTime[[#This Row],[CategoryOverwrite]])</f>
        <v/>
      </c>
      <c r="K1147" s="17" t="n"/>
      <c r="L1147" s="17" t="n"/>
      <c r="M1147" s="13">
        <f>IF(COUNTA(tblTime[[#This Row],[TaskName]:[Entity]],tblTime[[#This Row],[FinalCategory]:[Hours]])=4,"FILLED","OPEN")</f>
        <v/>
      </c>
      <c r="N1147" s="13">
        <f>IF(SUMIFS(tblTime[Hours],tblTime[Date],tblTime[[#This Row],[Date]]) &gt; 20, "⚠ Over 20 hours!", "")</f>
        <v/>
      </c>
    </row>
    <row r="1148" hidden="1">
      <c r="B1148" s="14">
        <f>7+B1048</f>
        <v/>
      </c>
      <c r="C1148" s="15">
        <f>C1128</f>
        <v/>
      </c>
      <c r="D1148" s="13">
        <f>$G$2</f>
        <v/>
      </c>
      <c r="E1148" s="13">
        <f>IFERROR(_xlfn.XLOOKUP(D1148,tblEmployees[EmployeeName],tblEmployees[HomeDepartment],""),"")</f>
        <v/>
      </c>
      <c r="F1148" s="17" t="n"/>
      <c r="G1148" s="17" t="n"/>
      <c r="H1148" s="13">
        <f>IFERROR(INDEX(tblTasks[SuggestedCategory],MATCH(tblTime[[#This Row],[TaskName]],tblTasks[TaskName],0)),"")</f>
        <v/>
      </c>
      <c r="I1148" s="17" t="n"/>
      <c r="J1148" s="13">
        <f>IF(tblTime[[#This Row],[CategoryOverwrite]]="",tblTime[[#This Row],[SuggCategory]],tblTime[[#This Row],[CategoryOverwrite]])</f>
        <v/>
      </c>
      <c r="K1148" s="17" t="n"/>
      <c r="L1148" s="17" t="n"/>
      <c r="M1148" s="13">
        <f>IF(COUNTA(tblTime[[#This Row],[TaskName]:[Entity]],tblTime[[#This Row],[FinalCategory]:[Hours]])=4,"FILLED","OPEN")</f>
        <v/>
      </c>
      <c r="N1148" s="13">
        <f>IF(SUMIFS(tblTime[Hours],tblTime[Date],tblTime[[#This Row],[Date]]) &gt; 20, "⚠ Over 20 hours!", "")</f>
        <v/>
      </c>
    </row>
    <row r="1149" hidden="1">
      <c r="B1149" s="14">
        <f>7+B1049</f>
        <v/>
      </c>
      <c r="C1149" s="15">
        <f>C1129</f>
        <v/>
      </c>
      <c r="D1149" s="13">
        <f>$G$2</f>
        <v/>
      </c>
      <c r="E1149" s="13">
        <f>IFERROR(_xlfn.XLOOKUP(D1149,tblEmployees[EmployeeName],tblEmployees[HomeDepartment],""),"")</f>
        <v/>
      </c>
      <c r="F1149" s="17" t="n"/>
      <c r="G1149" s="17" t="n"/>
      <c r="H1149" s="13">
        <f>IFERROR(INDEX(tblTasks[SuggestedCategory],MATCH(tblTime[[#This Row],[TaskName]],tblTasks[TaskName],0)),"")</f>
        <v/>
      </c>
      <c r="I1149" s="17" t="n"/>
      <c r="J1149" s="13">
        <f>IF(tblTime[[#This Row],[CategoryOverwrite]]="",tblTime[[#This Row],[SuggCategory]],tblTime[[#This Row],[CategoryOverwrite]])</f>
        <v/>
      </c>
      <c r="K1149" s="17" t="n"/>
      <c r="L1149" s="17" t="n"/>
      <c r="M1149" s="13">
        <f>IF(COUNTA(tblTime[[#This Row],[TaskName]:[Entity]],tblTime[[#This Row],[FinalCategory]:[Hours]])=4,"FILLED","OPEN")</f>
        <v/>
      </c>
      <c r="N1149" s="13">
        <f>IF(SUMIFS(tblTime[Hours],tblTime[Date],tblTime[[#This Row],[Date]]) &gt; 20, "⚠ Over 20 hours!", "")</f>
        <v/>
      </c>
    </row>
    <row r="1150" hidden="1">
      <c r="B1150" s="14">
        <f>7+B1050</f>
        <v/>
      </c>
      <c r="C1150" s="15">
        <f>C1130</f>
        <v/>
      </c>
      <c r="D1150" s="13">
        <f>$G$2</f>
        <v/>
      </c>
      <c r="E1150" s="13">
        <f>IFERROR(_xlfn.XLOOKUP(D1150,tblEmployees[EmployeeName],tblEmployees[HomeDepartment],""),"")</f>
        <v/>
      </c>
      <c r="F1150" s="17" t="n"/>
      <c r="G1150" s="17" t="n"/>
      <c r="H1150" s="13">
        <f>IFERROR(INDEX(tblTasks[SuggestedCategory],MATCH(tblTime[[#This Row],[TaskName]],tblTasks[TaskName],0)),"")</f>
        <v/>
      </c>
      <c r="I1150" s="17" t="n"/>
      <c r="J1150" s="13">
        <f>IF(tblTime[[#This Row],[CategoryOverwrite]]="",tblTime[[#This Row],[SuggCategory]],tblTime[[#This Row],[CategoryOverwrite]])</f>
        <v/>
      </c>
      <c r="K1150" s="17" t="n"/>
      <c r="L1150" s="17" t="n"/>
      <c r="M1150" s="13">
        <f>IF(COUNTA(tblTime[[#This Row],[TaskName]:[Entity]],tblTime[[#This Row],[FinalCategory]:[Hours]])=4,"FILLED","OPEN")</f>
        <v/>
      </c>
      <c r="N1150" s="13">
        <f>IF(SUMIFS(tblTime[Hours],tblTime[Date],tblTime[[#This Row],[Date]]) &gt; 20, "⚠ Over 20 hours!", "")</f>
        <v/>
      </c>
    </row>
    <row r="1151" hidden="1">
      <c r="B1151" s="14">
        <f>7+B1051</f>
        <v/>
      </c>
      <c r="C1151" s="15">
        <f>C1131</f>
        <v/>
      </c>
      <c r="D1151" s="13">
        <f>$G$2</f>
        <v/>
      </c>
      <c r="E1151" s="13">
        <f>IFERROR(_xlfn.XLOOKUP(D1151,tblEmployees[EmployeeName],tblEmployees[HomeDepartment],""),"")</f>
        <v/>
      </c>
      <c r="F1151" s="17" t="n"/>
      <c r="G1151" s="17" t="n"/>
      <c r="H1151" s="13">
        <f>IFERROR(INDEX(tblTasks[SuggestedCategory],MATCH(tblTime[[#This Row],[TaskName]],tblTasks[TaskName],0)),"")</f>
        <v/>
      </c>
      <c r="I1151" s="17" t="n"/>
      <c r="J1151" s="13">
        <f>IF(tblTime[[#This Row],[CategoryOverwrite]]="",tblTime[[#This Row],[SuggCategory]],tblTime[[#This Row],[CategoryOverwrite]])</f>
        <v/>
      </c>
      <c r="K1151" s="17" t="n"/>
      <c r="L1151" s="17" t="n"/>
      <c r="M1151" s="13">
        <f>IF(COUNTA(tblTime[[#This Row],[TaskName]:[Entity]],tblTime[[#This Row],[FinalCategory]:[Hours]])=4,"FILLED","OPEN")</f>
        <v/>
      </c>
      <c r="N1151" s="13">
        <f>IF(SUMIFS(tblTime[Hours],tblTime[Date],tblTime[[#This Row],[Date]]) &gt; 20, "⚠ Over 20 hours!", "")</f>
        <v/>
      </c>
    </row>
    <row r="1152" hidden="1">
      <c r="B1152" s="14">
        <f>7+B1052</f>
        <v/>
      </c>
      <c r="C1152" s="15">
        <f>C1132</f>
        <v/>
      </c>
      <c r="D1152" s="13">
        <f>$G$2</f>
        <v/>
      </c>
      <c r="E1152" s="13">
        <f>IFERROR(_xlfn.XLOOKUP(D1152,tblEmployees[EmployeeName],tblEmployees[HomeDepartment],""),"")</f>
        <v/>
      </c>
      <c r="F1152" s="17" t="n"/>
      <c r="G1152" s="17" t="n"/>
      <c r="H1152" s="13">
        <f>IFERROR(INDEX(tblTasks[SuggestedCategory],MATCH(tblTime[[#This Row],[TaskName]],tblTasks[TaskName],0)),"")</f>
        <v/>
      </c>
      <c r="I1152" s="17" t="n"/>
      <c r="J1152" s="13">
        <f>IF(tblTime[[#This Row],[CategoryOverwrite]]="",tblTime[[#This Row],[SuggCategory]],tblTime[[#This Row],[CategoryOverwrite]])</f>
        <v/>
      </c>
      <c r="K1152" s="17" t="n"/>
      <c r="L1152" s="17" t="n"/>
      <c r="M1152" s="13">
        <f>IF(COUNTA(tblTime[[#This Row],[TaskName]:[Entity]],tblTime[[#This Row],[FinalCategory]:[Hours]])=4,"FILLED","OPEN")</f>
        <v/>
      </c>
      <c r="N1152" s="13">
        <f>IF(SUMIFS(tblTime[Hours],tblTime[Date],tblTime[[#This Row],[Date]]) &gt; 20, "⚠ Over 20 hours!", "")</f>
        <v/>
      </c>
    </row>
    <row r="1153" hidden="1">
      <c r="B1153" s="14">
        <f>7+B1053</f>
        <v/>
      </c>
      <c r="C1153" s="15">
        <f>C1133</f>
        <v/>
      </c>
      <c r="D1153" s="13">
        <f>$G$2</f>
        <v/>
      </c>
      <c r="E1153" s="13">
        <f>IFERROR(_xlfn.XLOOKUP(D1153,tblEmployees[EmployeeName],tblEmployees[HomeDepartment],""),"")</f>
        <v/>
      </c>
      <c r="F1153" s="17" t="n"/>
      <c r="G1153" s="17" t="n"/>
      <c r="H1153" s="13">
        <f>IFERROR(INDEX(tblTasks[SuggestedCategory],MATCH(tblTime[[#This Row],[TaskName]],tblTasks[TaskName],0)),"")</f>
        <v/>
      </c>
      <c r="I1153" s="17" t="n"/>
      <c r="J1153" s="13">
        <f>IF(tblTime[[#This Row],[CategoryOverwrite]]="",tblTime[[#This Row],[SuggCategory]],tblTime[[#This Row],[CategoryOverwrite]])</f>
        <v/>
      </c>
      <c r="K1153" s="17" t="n"/>
      <c r="L1153" s="17" t="n"/>
      <c r="M1153" s="13">
        <f>IF(COUNTA(tblTime[[#This Row],[TaskName]:[Entity]],tblTime[[#This Row],[FinalCategory]:[Hours]])=4,"FILLED","OPEN")</f>
        <v/>
      </c>
      <c r="N1153" s="13">
        <f>IF(SUMIFS(tblTime[Hours],tblTime[Date],tblTime[[#This Row],[Date]]) &gt; 20, "⚠ Over 20 hours!", "")</f>
        <v/>
      </c>
    </row>
    <row r="1154" hidden="1">
      <c r="B1154" s="14">
        <f>7+B1054</f>
        <v/>
      </c>
      <c r="C1154" s="15">
        <f>C1134</f>
        <v/>
      </c>
      <c r="D1154" s="13">
        <f>$G$2</f>
        <v/>
      </c>
      <c r="E1154" s="13">
        <f>IFERROR(_xlfn.XLOOKUP(D1154,tblEmployees[EmployeeName],tblEmployees[HomeDepartment],""),"")</f>
        <v/>
      </c>
      <c r="F1154" s="17" t="n"/>
      <c r="G1154" s="17" t="n"/>
      <c r="H1154" s="13">
        <f>IFERROR(INDEX(tblTasks[SuggestedCategory],MATCH(tblTime[[#This Row],[TaskName]],tblTasks[TaskName],0)),"")</f>
        <v/>
      </c>
      <c r="I1154" s="17" t="n"/>
      <c r="J1154" s="13">
        <f>IF(tblTime[[#This Row],[CategoryOverwrite]]="",tblTime[[#This Row],[SuggCategory]],tblTime[[#This Row],[CategoryOverwrite]])</f>
        <v/>
      </c>
      <c r="K1154" s="17" t="n"/>
      <c r="L1154" s="17" t="n"/>
      <c r="M1154" s="13">
        <f>IF(COUNTA(tblTime[[#This Row],[TaskName]:[Entity]],tblTime[[#This Row],[FinalCategory]:[Hours]])=4,"FILLED","OPEN")</f>
        <v/>
      </c>
      <c r="N1154" s="13">
        <f>IF(SUMIFS(tblTime[Hours],tblTime[Date],tblTime[[#This Row],[Date]]) &gt; 20, "⚠ Over 20 hours!", "")</f>
        <v/>
      </c>
    </row>
    <row r="1155" hidden="1">
      <c r="B1155" s="14">
        <f>7+B1055</f>
        <v/>
      </c>
      <c r="C1155" s="15">
        <f>C1135</f>
        <v/>
      </c>
      <c r="D1155" s="13">
        <f>$G$2</f>
        <v/>
      </c>
      <c r="E1155" s="13">
        <f>IFERROR(_xlfn.XLOOKUP(D1155,tblEmployees[EmployeeName],tblEmployees[HomeDepartment],""),"")</f>
        <v/>
      </c>
      <c r="F1155" s="17" t="n"/>
      <c r="G1155" s="17" t="n"/>
      <c r="H1155" s="13">
        <f>IFERROR(INDEX(tblTasks[SuggestedCategory],MATCH(tblTime[[#This Row],[TaskName]],tblTasks[TaskName],0)),"")</f>
        <v/>
      </c>
      <c r="I1155" s="17" t="n"/>
      <c r="J1155" s="13">
        <f>IF(tblTime[[#This Row],[CategoryOverwrite]]="",tblTime[[#This Row],[SuggCategory]],tblTime[[#This Row],[CategoryOverwrite]])</f>
        <v/>
      </c>
      <c r="K1155" s="17" t="n"/>
      <c r="L1155" s="17" t="n"/>
      <c r="M1155" s="13">
        <f>IF(COUNTA(tblTime[[#This Row],[TaskName]:[Entity]],tblTime[[#This Row],[FinalCategory]:[Hours]])=4,"FILLED","OPEN")</f>
        <v/>
      </c>
      <c r="N1155" s="13">
        <f>IF(SUMIFS(tblTime[Hours],tblTime[Date],tblTime[[#This Row],[Date]]) &gt; 20, "⚠ Over 20 hours!", "")</f>
        <v/>
      </c>
    </row>
    <row r="1156" hidden="1">
      <c r="B1156" s="14">
        <f>7+B1056</f>
        <v/>
      </c>
      <c r="C1156" s="15">
        <f>C1136</f>
        <v/>
      </c>
      <c r="D1156" s="13">
        <f>$G$2</f>
        <v/>
      </c>
      <c r="E1156" s="13">
        <f>IFERROR(_xlfn.XLOOKUP(D1156,tblEmployees[EmployeeName],tblEmployees[HomeDepartment],""),"")</f>
        <v/>
      </c>
      <c r="F1156" s="17" t="n"/>
      <c r="G1156" s="17" t="n"/>
      <c r="H1156" s="13">
        <f>IFERROR(INDEX(tblTasks[SuggestedCategory],MATCH(tblTime[[#This Row],[TaskName]],tblTasks[TaskName],0)),"")</f>
        <v/>
      </c>
      <c r="I1156" s="17" t="n"/>
      <c r="J1156" s="13">
        <f>IF(tblTime[[#This Row],[CategoryOverwrite]]="",tblTime[[#This Row],[SuggCategory]],tblTime[[#This Row],[CategoryOverwrite]])</f>
        <v/>
      </c>
      <c r="K1156" s="17" t="n"/>
      <c r="L1156" s="17" t="n"/>
      <c r="M1156" s="13">
        <f>IF(COUNTA(tblTime[[#This Row],[TaskName]:[Entity]],tblTime[[#This Row],[FinalCategory]:[Hours]])=4,"FILLED","OPEN")</f>
        <v/>
      </c>
      <c r="N1156" s="13">
        <f>IF(SUMIFS(tblTime[Hours],tblTime[Date],tblTime[[#This Row],[Date]]) &gt; 20, "⚠ Over 20 hours!", "")</f>
        <v/>
      </c>
    </row>
    <row r="1157" hidden="1">
      <c r="B1157" s="14">
        <f>7+B1057</f>
        <v/>
      </c>
      <c r="C1157" s="15">
        <f>C1137</f>
        <v/>
      </c>
      <c r="D1157" s="13">
        <f>$G$2</f>
        <v/>
      </c>
      <c r="E1157" s="13">
        <f>IFERROR(_xlfn.XLOOKUP(D1157,tblEmployees[EmployeeName],tblEmployees[HomeDepartment],""),"")</f>
        <v/>
      </c>
      <c r="F1157" s="17" t="n"/>
      <c r="G1157" s="17" t="n"/>
      <c r="H1157" s="13">
        <f>IFERROR(INDEX(tblTasks[SuggestedCategory],MATCH(tblTime[[#This Row],[TaskName]],tblTasks[TaskName],0)),"")</f>
        <v/>
      </c>
      <c r="I1157" s="17" t="n"/>
      <c r="J1157" s="13">
        <f>IF(tblTime[[#This Row],[CategoryOverwrite]]="",tblTime[[#This Row],[SuggCategory]],tblTime[[#This Row],[CategoryOverwrite]])</f>
        <v/>
      </c>
      <c r="K1157" s="17" t="n"/>
      <c r="L1157" s="17" t="n"/>
      <c r="M1157" s="13">
        <f>IF(COUNTA(tblTime[[#This Row],[TaskName]:[Entity]],tblTime[[#This Row],[FinalCategory]:[Hours]])=4,"FILLED","OPEN")</f>
        <v/>
      </c>
      <c r="N1157" s="13">
        <f>IF(SUMIFS(tblTime[Hours],tblTime[Date],tblTime[[#This Row],[Date]]) &gt; 20, "⚠ Over 20 hours!", "")</f>
        <v/>
      </c>
    </row>
    <row r="1158" hidden="1">
      <c r="B1158" s="14">
        <f>7+B1058</f>
        <v/>
      </c>
      <c r="C1158" s="15">
        <f>C1138</f>
        <v/>
      </c>
      <c r="D1158" s="13">
        <f>$G$2</f>
        <v/>
      </c>
      <c r="E1158" s="13">
        <f>IFERROR(_xlfn.XLOOKUP(D1158,tblEmployees[EmployeeName],tblEmployees[HomeDepartment],""),"")</f>
        <v/>
      </c>
      <c r="F1158" s="17" t="n"/>
      <c r="G1158" s="17" t="n"/>
      <c r="H1158" s="13">
        <f>IFERROR(INDEX(tblTasks[SuggestedCategory],MATCH(tblTime[[#This Row],[TaskName]],tblTasks[TaskName],0)),"")</f>
        <v/>
      </c>
      <c r="I1158" s="17" t="n"/>
      <c r="J1158" s="13">
        <f>IF(tblTime[[#This Row],[CategoryOverwrite]]="",tblTime[[#This Row],[SuggCategory]],tblTime[[#This Row],[CategoryOverwrite]])</f>
        <v/>
      </c>
      <c r="K1158" s="17" t="n"/>
      <c r="L1158" s="17" t="n"/>
      <c r="M1158" s="13">
        <f>IF(COUNTA(tblTime[[#This Row],[TaskName]:[Entity]],tblTime[[#This Row],[FinalCategory]:[Hours]])=4,"FILLED","OPEN")</f>
        <v/>
      </c>
      <c r="N1158" s="13">
        <f>IF(SUMIFS(tblTime[Hours],tblTime[Date],tblTime[[#This Row],[Date]]) &gt; 20, "⚠ Over 20 hours!", "")</f>
        <v/>
      </c>
    </row>
    <row r="1159" hidden="1">
      <c r="B1159" s="14">
        <f>7+B1059</f>
        <v/>
      </c>
      <c r="C1159" s="15">
        <f>C1139</f>
        <v/>
      </c>
      <c r="D1159" s="13">
        <f>$G$2</f>
        <v/>
      </c>
      <c r="E1159" s="13">
        <f>IFERROR(_xlfn.XLOOKUP(D1159,tblEmployees[EmployeeName],tblEmployees[HomeDepartment],""),"")</f>
        <v/>
      </c>
      <c r="F1159" s="17" t="n"/>
      <c r="G1159" s="17" t="n"/>
      <c r="H1159" s="13">
        <f>IFERROR(INDEX(tblTasks[SuggestedCategory],MATCH(tblTime[[#This Row],[TaskName]],tblTasks[TaskName],0)),"")</f>
        <v/>
      </c>
      <c r="I1159" s="17" t="n"/>
      <c r="J1159" s="13">
        <f>IF(tblTime[[#This Row],[CategoryOverwrite]]="",tblTime[[#This Row],[SuggCategory]],tblTime[[#This Row],[CategoryOverwrite]])</f>
        <v/>
      </c>
      <c r="K1159" s="17" t="n"/>
      <c r="L1159" s="17" t="n"/>
      <c r="M1159" s="13">
        <f>IF(COUNTA(tblTime[[#This Row],[TaskName]:[Entity]],tblTime[[#This Row],[FinalCategory]:[Hours]])=4,"FILLED","OPEN")</f>
        <v/>
      </c>
      <c r="N1159" s="13">
        <f>IF(SUMIFS(tblTime[Hours],tblTime[Date],tblTime[[#This Row],[Date]]) &gt; 20, "⚠ Over 20 hours!", "")</f>
        <v/>
      </c>
    </row>
    <row r="1160" hidden="1">
      <c r="B1160" s="14">
        <f>7+B1060</f>
        <v/>
      </c>
      <c r="C1160" s="15">
        <f>C1140</f>
        <v/>
      </c>
      <c r="D1160" s="13">
        <f>$G$2</f>
        <v/>
      </c>
      <c r="E1160" s="13">
        <f>IFERROR(_xlfn.XLOOKUP(D1160,tblEmployees[EmployeeName],tblEmployees[HomeDepartment],""),"")</f>
        <v/>
      </c>
      <c r="F1160" s="17" t="n"/>
      <c r="G1160" s="17" t="n"/>
      <c r="H1160" s="13">
        <f>IFERROR(INDEX(tblTasks[SuggestedCategory],MATCH(tblTime[[#This Row],[TaskName]],tblTasks[TaskName],0)),"")</f>
        <v/>
      </c>
      <c r="I1160" s="17" t="n"/>
      <c r="J1160" s="13">
        <f>IF(tblTime[[#This Row],[CategoryOverwrite]]="",tblTime[[#This Row],[SuggCategory]],tblTime[[#This Row],[CategoryOverwrite]])</f>
        <v/>
      </c>
      <c r="K1160" s="17" t="n"/>
      <c r="L1160" s="17" t="n"/>
      <c r="M1160" s="13">
        <f>IF(COUNTA(tblTime[[#This Row],[TaskName]:[Entity]],tblTime[[#This Row],[FinalCategory]:[Hours]])=4,"FILLED","OPEN")</f>
        <v/>
      </c>
      <c r="N1160" s="13">
        <f>IF(SUMIFS(tblTime[Hours],tblTime[Date],tblTime[[#This Row],[Date]]) &gt; 20, "⚠ Over 20 hours!", "")</f>
        <v/>
      </c>
    </row>
    <row r="1161" hidden="1">
      <c r="B1161" s="14">
        <f>7+B1061</f>
        <v/>
      </c>
      <c r="C1161" s="15">
        <f>C1141</f>
        <v/>
      </c>
      <c r="D1161" s="13">
        <f>$G$2</f>
        <v/>
      </c>
      <c r="E1161" s="13">
        <f>IFERROR(_xlfn.XLOOKUP(D1161,tblEmployees[EmployeeName],tblEmployees[HomeDepartment],""),"")</f>
        <v/>
      </c>
      <c r="F1161" s="17" t="n"/>
      <c r="G1161" s="17" t="n"/>
      <c r="H1161" s="13">
        <f>IFERROR(INDEX(tblTasks[SuggestedCategory],MATCH(tblTime[[#This Row],[TaskName]],tblTasks[TaskName],0)),"")</f>
        <v/>
      </c>
      <c r="I1161" s="17" t="n"/>
      <c r="J1161" s="13">
        <f>IF(tblTime[[#This Row],[CategoryOverwrite]]="",tblTime[[#This Row],[SuggCategory]],tblTime[[#This Row],[CategoryOverwrite]])</f>
        <v/>
      </c>
      <c r="K1161" s="17" t="n"/>
      <c r="L1161" s="17" t="n"/>
      <c r="M1161" s="13">
        <f>IF(COUNTA(tblTime[[#This Row],[TaskName]:[Entity]],tblTime[[#This Row],[FinalCategory]:[Hours]])=4,"FILLED","OPEN")</f>
        <v/>
      </c>
      <c r="N1161" s="13">
        <f>IF(SUMIFS(tblTime[Hours],tblTime[Date],tblTime[[#This Row],[Date]]) &gt; 20, "⚠ Over 20 hours!", "")</f>
        <v/>
      </c>
    </row>
    <row r="1162" hidden="1">
      <c r="B1162" s="14">
        <f>7+B1062</f>
        <v/>
      </c>
      <c r="C1162" s="15">
        <f>C1142</f>
        <v/>
      </c>
      <c r="D1162" s="13">
        <f>$G$2</f>
        <v/>
      </c>
      <c r="E1162" s="13">
        <f>IFERROR(_xlfn.XLOOKUP(D1162,tblEmployees[EmployeeName],tblEmployees[HomeDepartment],""),"")</f>
        <v/>
      </c>
      <c r="F1162" s="17" t="n"/>
      <c r="G1162" s="17" t="n"/>
      <c r="H1162" s="13">
        <f>IFERROR(INDEX(tblTasks[SuggestedCategory],MATCH(tblTime[[#This Row],[TaskName]],tblTasks[TaskName],0)),"")</f>
        <v/>
      </c>
      <c r="I1162" s="17" t="n"/>
      <c r="J1162" s="13">
        <f>IF(tblTime[[#This Row],[CategoryOverwrite]]="",tblTime[[#This Row],[SuggCategory]],tblTime[[#This Row],[CategoryOverwrite]])</f>
        <v/>
      </c>
      <c r="K1162" s="17" t="n"/>
      <c r="L1162" s="17" t="n"/>
      <c r="M1162" s="13">
        <f>IF(COUNTA(tblTime[[#This Row],[TaskName]:[Entity]],tblTime[[#This Row],[FinalCategory]:[Hours]])=4,"FILLED","OPEN")</f>
        <v/>
      </c>
      <c r="N1162" s="13">
        <f>IF(SUMIFS(tblTime[Hours],tblTime[Date],tblTime[[#This Row],[Date]]) &gt; 20, "⚠ Over 20 hours!", "")</f>
        <v/>
      </c>
    </row>
    <row r="1163" hidden="1">
      <c r="B1163" s="14">
        <f>7+B1063</f>
        <v/>
      </c>
      <c r="C1163" s="15">
        <f>C1143</f>
        <v/>
      </c>
      <c r="D1163" s="13">
        <f>$G$2</f>
        <v/>
      </c>
      <c r="E1163" s="13">
        <f>IFERROR(_xlfn.XLOOKUP(D1163,tblEmployees[EmployeeName],tblEmployees[HomeDepartment],""),"")</f>
        <v/>
      </c>
      <c r="F1163" s="17" t="n"/>
      <c r="G1163" s="17" t="n"/>
      <c r="H1163" s="13">
        <f>IFERROR(INDEX(tblTasks[SuggestedCategory],MATCH(tblTime[[#This Row],[TaskName]],tblTasks[TaskName],0)),"")</f>
        <v/>
      </c>
      <c r="I1163" s="17" t="n"/>
      <c r="J1163" s="13">
        <f>IF(tblTime[[#This Row],[CategoryOverwrite]]="",tblTime[[#This Row],[SuggCategory]],tblTime[[#This Row],[CategoryOverwrite]])</f>
        <v/>
      </c>
      <c r="K1163" s="17" t="n"/>
      <c r="L1163" s="17" t="n"/>
      <c r="M1163" s="13">
        <f>IF(COUNTA(tblTime[[#This Row],[TaskName]:[Entity]],tblTime[[#This Row],[FinalCategory]:[Hours]])=4,"FILLED","OPEN")</f>
        <v/>
      </c>
      <c r="N1163" s="13">
        <f>IF(SUMIFS(tblTime[Hours],tblTime[Date],tblTime[[#This Row],[Date]]) &gt; 20, "⚠ Over 20 hours!", "")</f>
        <v/>
      </c>
    </row>
    <row r="1164" hidden="1">
      <c r="B1164" s="14">
        <f>7+B1064</f>
        <v/>
      </c>
      <c r="C1164" s="15">
        <f>C1144</f>
        <v/>
      </c>
      <c r="D1164" s="13">
        <f>$G$2</f>
        <v/>
      </c>
      <c r="E1164" s="13">
        <f>IFERROR(_xlfn.XLOOKUP(D1164,tblEmployees[EmployeeName],tblEmployees[HomeDepartment],""),"")</f>
        <v/>
      </c>
      <c r="F1164" s="17" t="n"/>
      <c r="G1164" s="17" t="n"/>
      <c r="H1164" s="13">
        <f>IFERROR(INDEX(tblTasks[SuggestedCategory],MATCH(tblTime[[#This Row],[TaskName]],tblTasks[TaskName],0)),"")</f>
        <v/>
      </c>
      <c r="I1164" s="17" t="n"/>
      <c r="J1164" s="13">
        <f>IF(tblTime[[#This Row],[CategoryOverwrite]]="",tblTime[[#This Row],[SuggCategory]],tblTime[[#This Row],[CategoryOverwrite]])</f>
        <v/>
      </c>
      <c r="K1164" s="17" t="n"/>
      <c r="L1164" s="17" t="n"/>
      <c r="M1164" s="13">
        <f>IF(COUNTA(tblTime[[#This Row],[TaskName]:[Entity]],tblTime[[#This Row],[FinalCategory]:[Hours]])=4,"FILLED","OPEN")</f>
        <v/>
      </c>
      <c r="N1164" s="13">
        <f>IF(SUMIFS(tblTime[Hours],tblTime[Date],tblTime[[#This Row],[Date]]) &gt; 20, "⚠ Over 20 hours!", "")</f>
        <v/>
      </c>
    </row>
    <row r="1165" hidden="1">
      <c r="B1165" s="14">
        <f>7+B1065</f>
        <v/>
      </c>
      <c r="C1165" s="15">
        <f>C1145</f>
        <v/>
      </c>
      <c r="D1165" s="13">
        <f>$G$2</f>
        <v/>
      </c>
      <c r="E1165" s="13">
        <f>IFERROR(_xlfn.XLOOKUP(D1165,tblEmployees[EmployeeName],tblEmployees[HomeDepartment],""),"")</f>
        <v/>
      </c>
      <c r="F1165" s="17" t="n"/>
      <c r="G1165" s="17" t="n"/>
      <c r="H1165" s="13">
        <f>IFERROR(INDEX(tblTasks[SuggestedCategory],MATCH(tblTime[[#This Row],[TaskName]],tblTasks[TaskName],0)),"")</f>
        <v/>
      </c>
      <c r="I1165" s="17" t="n"/>
      <c r="J1165" s="13">
        <f>IF(tblTime[[#This Row],[CategoryOverwrite]]="",tblTime[[#This Row],[SuggCategory]],tblTime[[#This Row],[CategoryOverwrite]])</f>
        <v/>
      </c>
      <c r="K1165" s="17" t="n"/>
      <c r="L1165" s="17" t="n"/>
      <c r="M1165" s="13">
        <f>IF(COUNTA(tblTime[[#This Row],[TaskName]:[Entity]],tblTime[[#This Row],[FinalCategory]:[Hours]])=4,"FILLED","OPEN")</f>
        <v/>
      </c>
      <c r="N1165" s="13">
        <f>IF(SUMIFS(tblTime[Hours],tblTime[Date],tblTime[[#This Row],[Date]]) &gt; 20, "⚠ Over 20 hours!", "")</f>
        <v/>
      </c>
    </row>
    <row r="1166" hidden="1">
      <c r="B1166" s="14">
        <f>7+B1066</f>
        <v/>
      </c>
      <c r="C1166" s="15">
        <f>C1146</f>
        <v/>
      </c>
      <c r="D1166" s="13">
        <f>$G$2</f>
        <v/>
      </c>
      <c r="E1166" s="13">
        <f>IFERROR(_xlfn.XLOOKUP(D1166,tblEmployees[EmployeeName],tblEmployees[HomeDepartment],""),"")</f>
        <v/>
      </c>
      <c r="F1166" s="17" t="n"/>
      <c r="G1166" s="17" t="n"/>
      <c r="H1166" s="13">
        <f>IFERROR(INDEX(tblTasks[SuggestedCategory],MATCH(tblTime[[#This Row],[TaskName]],tblTasks[TaskName],0)),"")</f>
        <v/>
      </c>
      <c r="I1166" s="17" t="n"/>
      <c r="J1166" s="13">
        <f>IF(tblTime[[#This Row],[CategoryOverwrite]]="",tblTime[[#This Row],[SuggCategory]],tblTime[[#This Row],[CategoryOverwrite]])</f>
        <v/>
      </c>
      <c r="K1166" s="17" t="n"/>
      <c r="L1166" s="17" t="n"/>
      <c r="M1166" s="13">
        <f>IF(COUNTA(tblTime[[#This Row],[TaskName]:[Entity]],tblTime[[#This Row],[FinalCategory]:[Hours]])=4,"FILLED","OPEN")</f>
        <v/>
      </c>
      <c r="N1166" s="13">
        <f>IF(SUMIFS(tblTime[Hours],tblTime[Date],tblTime[[#This Row],[Date]]) &gt; 20, "⚠ Over 20 hours!", "")</f>
        <v/>
      </c>
    </row>
    <row r="1167" hidden="1">
      <c r="B1167" s="14">
        <f>7+B1067</f>
        <v/>
      </c>
      <c r="C1167" s="15">
        <f>C1147</f>
        <v/>
      </c>
      <c r="D1167" s="13">
        <f>$G$2</f>
        <v/>
      </c>
      <c r="E1167" s="13">
        <f>IFERROR(_xlfn.XLOOKUP(D1167,tblEmployees[EmployeeName],tblEmployees[HomeDepartment],""),"")</f>
        <v/>
      </c>
      <c r="F1167" s="17" t="n"/>
      <c r="G1167" s="17" t="n"/>
      <c r="H1167" s="13">
        <f>IFERROR(INDEX(tblTasks[SuggestedCategory],MATCH(tblTime[[#This Row],[TaskName]],tblTasks[TaskName],0)),"")</f>
        <v/>
      </c>
      <c r="I1167" s="17" t="n"/>
      <c r="J1167" s="13">
        <f>IF(tblTime[[#This Row],[CategoryOverwrite]]="",tblTime[[#This Row],[SuggCategory]],tblTime[[#This Row],[CategoryOverwrite]])</f>
        <v/>
      </c>
      <c r="K1167" s="17" t="n"/>
      <c r="L1167" s="17" t="n"/>
      <c r="M1167" s="13">
        <f>IF(COUNTA(tblTime[[#This Row],[TaskName]:[Entity]],tblTime[[#This Row],[FinalCategory]:[Hours]])=4,"FILLED","OPEN")</f>
        <v/>
      </c>
      <c r="N1167" s="13">
        <f>IF(SUMIFS(tblTime[Hours],tblTime[Date],tblTime[[#This Row],[Date]]) &gt; 20, "⚠ Over 20 hours!", "")</f>
        <v/>
      </c>
    </row>
    <row r="1168" hidden="1">
      <c r="B1168" s="14">
        <f>7+B1068</f>
        <v/>
      </c>
      <c r="C1168" s="15">
        <f>C1148</f>
        <v/>
      </c>
      <c r="D1168" s="13">
        <f>$G$2</f>
        <v/>
      </c>
      <c r="E1168" s="13">
        <f>IFERROR(_xlfn.XLOOKUP(D1168,tblEmployees[EmployeeName],tblEmployees[HomeDepartment],""),"")</f>
        <v/>
      </c>
      <c r="F1168" s="17" t="n"/>
      <c r="G1168" s="17" t="n"/>
      <c r="H1168" s="13">
        <f>IFERROR(INDEX(tblTasks[SuggestedCategory],MATCH(tblTime[[#This Row],[TaskName]],tblTasks[TaskName],0)),"")</f>
        <v/>
      </c>
      <c r="I1168" s="17" t="n"/>
      <c r="J1168" s="13">
        <f>IF(tblTime[[#This Row],[CategoryOverwrite]]="",tblTime[[#This Row],[SuggCategory]],tblTime[[#This Row],[CategoryOverwrite]])</f>
        <v/>
      </c>
      <c r="K1168" s="17" t="n"/>
      <c r="L1168" s="17" t="n"/>
      <c r="M1168" s="13">
        <f>IF(COUNTA(tblTime[[#This Row],[TaskName]:[Entity]],tblTime[[#This Row],[FinalCategory]:[Hours]])=4,"FILLED","OPEN")</f>
        <v/>
      </c>
      <c r="N1168" s="13">
        <f>IF(SUMIFS(tblTime[Hours],tblTime[Date],tblTime[[#This Row],[Date]]) &gt; 20, "⚠ Over 20 hours!", "")</f>
        <v/>
      </c>
    </row>
    <row r="1169" hidden="1">
      <c r="B1169" s="14">
        <f>7+B1069</f>
        <v/>
      </c>
      <c r="C1169" s="15">
        <f>C1149</f>
        <v/>
      </c>
      <c r="D1169" s="13">
        <f>$G$2</f>
        <v/>
      </c>
      <c r="E1169" s="13">
        <f>IFERROR(_xlfn.XLOOKUP(D1169,tblEmployees[EmployeeName],tblEmployees[HomeDepartment],""),"")</f>
        <v/>
      </c>
      <c r="F1169" s="17" t="n"/>
      <c r="G1169" s="17" t="n"/>
      <c r="H1169" s="13">
        <f>IFERROR(INDEX(tblTasks[SuggestedCategory],MATCH(tblTime[[#This Row],[TaskName]],tblTasks[TaskName],0)),"")</f>
        <v/>
      </c>
      <c r="I1169" s="17" t="n"/>
      <c r="J1169" s="13">
        <f>IF(tblTime[[#This Row],[CategoryOverwrite]]="",tblTime[[#This Row],[SuggCategory]],tblTime[[#This Row],[CategoryOverwrite]])</f>
        <v/>
      </c>
      <c r="K1169" s="17" t="n"/>
      <c r="L1169" s="17" t="n"/>
      <c r="M1169" s="13">
        <f>IF(COUNTA(tblTime[[#This Row],[TaskName]:[Entity]],tblTime[[#This Row],[FinalCategory]:[Hours]])=4,"FILLED","OPEN")</f>
        <v/>
      </c>
      <c r="N1169" s="13">
        <f>IF(SUMIFS(tblTime[Hours],tblTime[Date],tblTime[[#This Row],[Date]]) &gt; 20, "⚠ Over 20 hours!", "")</f>
        <v/>
      </c>
    </row>
    <row r="1170" hidden="1">
      <c r="B1170" s="14">
        <f>7+B1070</f>
        <v/>
      </c>
      <c r="C1170" s="15">
        <f>C1150</f>
        <v/>
      </c>
      <c r="D1170" s="13">
        <f>$G$2</f>
        <v/>
      </c>
      <c r="E1170" s="13">
        <f>IFERROR(_xlfn.XLOOKUP(D1170,tblEmployees[EmployeeName],tblEmployees[HomeDepartment],""),"")</f>
        <v/>
      </c>
      <c r="F1170" s="17" t="n"/>
      <c r="G1170" s="17" t="n"/>
      <c r="H1170" s="13">
        <f>IFERROR(INDEX(tblTasks[SuggestedCategory],MATCH(tblTime[[#This Row],[TaskName]],tblTasks[TaskName],0)),"")</f>
        <v/>
      </c>
      <c r="I1170" s="17" t="n"/>
      <c r="J1170" s="13">
        <f>IF(tblTime[[#This Row],[CategoryOverwrite]]="",tblTime[[#This Row],[SuggCategory]],tblTime[[#This Row],[CategoryOverwrite]])</f>
        <v/>
      </c>
      <c r="K1170" s="17" t="n"/>
      <c r="L1170" s="17" t="n"/>
      <c r="M1170" s="13">
        <f>IF(COUNTA(tblTime[[#This Row],[TaskName]:[Entity]],tblTime[[#This Row],[FinalCategory]:[Hours]])=4,"FILLED","OPEN")</f>
        <v/>
      </c>
      <c r="N1170" s="13">
        <f>IF(SUMIFS(tblTime[Hours],tblTime[Date],tblTime[[#This Row],[Date]]) &gt; 20, "⚠ Over 20 hours!", "")</f>
        <v/>
      </c>
    </row>
    <row r="1171" hidden="1">
      <c r="B1171" s="14">
        <f>7+B1071</f>
        <v/>
      </c>
      <c r="C1171" s="15">
        <f>C1151</f>
        <v/>
      </c>
      <c r="D1171" s="13">
        <f>$G$2</f>
        <v/>
      </c>
      <c r="E1171" s="13">
        <f>IFERROR(_xlfn.XLOOKUP(D1171,tblEmployees[EmployeeName],tblEmployees[HomeDepartment],""),"")</f>
        <v/>
      </c>
      <c r="F1171" s="17" t="n"/>
      <c r="G1171" s="17" t="n"/>
      <c r="H1171" s="13">
        <f>IFERROR(INDEX(tblTasks[SuggestedCategory],MATCH(tblTime[[#This Row],[TaskName]],tblTasks[TaskName],0)),"")</f>
        <v/>
      </c>
      <c r="I1171" s="17" t="n"/>
      <c r="J1171" s="13">
        <f>IF(tblTime[[#This Row],[CategoryOverwrite]]="",tblTime[[#This Row],[SuggCategory]],tblTime[[#This Row],[CategoryOverwrite]])</f>
        <v/>
      </c>
      <c r="K1171" s="17" t="n"/>
      <c r="L1171" s="17" t="n"/>
      <c r="M1171" s="13">
        <f>IF(COUNTA(tblTime[[#This Row],[TaskName]:[Entity]],tblTime[[#This Row],[FinalCategory]:[Hours]])=4,"FILLED","OPEN")</f>
        <v/>
      </c>
      <c r="N1171" s="13">
        <f>IF(SUMIFS(tblTime[Hours],tblTime[Date],tblTime[[#This Row],[Date]]) &gt; 20, "⚠ Over 20 hours!", "")</f>
        <v/>
      </c>
    </row>
    <row r="1172" hidden="1">
      <c r="B1172" s="14">
        <f>7+B1072</f>
        <v/>
      </c>
      <c r="C1172" s="15">
        <f>C1152</f>
        <v/>
      </c>
      <c r="D1172" s="13">
        <f>$G$2</f>
        <v/>
      </c>
      <c r="E1172" s="13">
        <f>IFERROR(_xlfn.XLOOKUP(D1172,tblEmployees[EmployeeName],tblEmployees[HomeDepartment],""),"")</f>
        <v/>
      </c>
      <c r="F1172" s="17" t="n"/>
      <c r="G1172" s="17" t="n"/>
      <c r="H1172" s="13">
        <f>IFERROR(INDEX(tblTasks[SuggestedCategory],MATCH(tblTime[[#This Row],[TaskName]],tblTasks[TaskName],0)),"")</f>
        <v/>
      </c>
      <c r="I1172" s="17" t="n"/>
      <c r="J1172" s="13">
        <f>IF(tblTime[[#This Row],[CategoryOverwrite]]="",tblTime[[#This Row],[SuggCategory]],tblTime[[#This Row],[CategoryOverwrite]])</f>
        <v/>
      </c>
      <c r="K1172" s="17" t="n"/>
      <c r="L1172" s="17" t="n"/>
      <c r="M1172" s="13">
        <f>IF(COUNTA(tblTime[[#This Row],[TaskName]:[Entity]],tblTime[[#This Row],[FinalCategory]:[Hours]])=4,"FILLED","OPEN")</f>
        <v/>
      </c>
      <c r="N1172" s="13">
        <f>IF(SUMIFS(tblTime[Hours],tblTime[Date],tblTime[[#This Row],[Date]]) &gt; 20, "⚠ Over 20 hours!", "")</f>
        <v/>
      </c>
    </row>
    <row r="1173" hidden="1">
      <c r="B1173" s="14">
        <f>7+B1073</f>
        <v/>
      </c>
      <c r="C1173" s="15">
        <f>C1153</f>
        <v/>
      </c>
      <c r="D1173" s="13">
        <f>$G$2</f>
        <v/>
      </c>
      <c r="E1173" s="13">
        <f>IFERROR(_xlfn.XLOOKUP(D1173,tblEmployees[EmployeeName],tblEmployees[HomeDepartment],""),"")</f>
        <v/>
      </c>
      <c r="F1173" s="17" t="n"/>
      <c r="G1173" s="17" t="n"/>
      <c r="H1173" s="13">
        <f>IFERROR(INDEX(tblTasks[SuggestedCategory],MATCH(tblTime[[#This Row],[TaskName]],tblTasks[TaskName],0)),"")</f>
        <v/>
      </c>
      <c r="I1173" s="17" t="n"/>
      <c r="J1173" s="13">
        <f>IF(tblTime[[#This Row],[CategoryOverwrite]]="",tblTime[[#This Row],[SuggCategory]],tblTime[[#This Row],[CategoryOverwrite]])</f>
        <v/>
      </c>
      <c r="K1173" s="17" t="n"/>
      <c r="L1173" s="17" t="n"/>
      <c r="M1173" s="13">
        <f>IF(COUNTA(tblTime[[#This Row],[TaskName]:[Entity]],tblTime[[#This Row],[FinalCategory]:[Hours]])=4,"FILLED","OPEN")</f>
        <v/>
      </c>
      <c r="N1173" s="13">
        <f>IF(SUMIFS(tblTime[Hours],tblTime[Date],tblTime[[#This Row],[Date]]) &gt; 20, "⚠ Over 20 hours!", "")</f>
        <v/>
      </c>
    </row>
    <row r="1174" hidden="1">
      <c r="B1174" s="14">
        <f>7+B1074</f>
        <v/>
      </c>
      <c r="C1174" s="15">
        <f>C1154</f>
        <v/>
      </c>
      <c r="D1174" s="13">
        <f>$G$2</f>
        <v/>
      </c>
      <c r="E1174" s="13">
        <f>IFERROR(_xlfn.XLOOKUP(D1174,tblEmployees[EmployeeName],tblEmployees[HomeDepartment],""),"")</f>
        <v/>
      </c>
      <c r="F1174" s="17" t="n"/>
      <c r="G1174" s="17" t="n"/>
      <c r="H1174" s="13">
        <f>IFERROR(INDEX(tblTasks[SuggestedCategory],MATCH(tblTime[[#This Row],[TaskName]],tblTasks[TaskName],0)),"")</f>
        <v/>
      </c>
      <c r="I1174" s="17" t="n"/>
      <c r="J1174" s="13">
        <f>IF(tblTime[[#This Row],[CategoryOverwrite]]="",tblTime[[#This Row],[SuggCategory]],tblTime[[#This Row],[CategoryOverwrite]])</f>
        <v/>
      </c>
      <c r="K1174" s="17" t="n"/>
      <c r="L1174" s="17" t="n"/>
      <c r="M1174" s="13">
        <f>IF(COUNTA(tblTime[[#This Row],[TaskName]:[Entity]],tblTime[[#This Row],[FinalCategory]:[Hours]])=4,"FILLED","OPEN")</f>
        <v/>
      </c>
      <c r="N1174" s="13">
        <f>IF(SUMIFS(tblTime[Hours],tblTime[Date],tblTime[[#This Row],[Date]]) &gt; 20, "⚠ Over 20 hours!", "")</f>
        <v/>
      </c>
    </row>
    <row r="1175" hidden="1">
      <c r="B1175" s="14">
        <f>7+B1075</f>
        <v/>
      </c>
      <c r="C1175" s="15">
        <f>C1155</f>
        <v/>
      </c>
      <c r="D1175" s="13">
        <f>$G$2</f>
        <v/>
      </c>
      <c r="E1175" s="13">
        <f>IFERROR(_xlfn.XLOOKUP(D1175,tblEmployees[EmployeeName],tblEmployees[HomeDepartment],""),"")</f>
        <v/>
      </c>
      <c r="F1175" s="17" t="n"/>
      <c r="G1175" s="17" t="n"/>
      <c r="H1175" s="13">
        <f>IFERROR(INDEX(tblTasks[SuggestedCategory],MATCH(tblTime[[#This Row],[TaskName]],tblTasks[TaskName],0)),"")</f>
        <v/>
      </c>
      <c r="I1175" s="17" t="n"/>
      <c r="J1175" s="13">
        <f>IF(tblTime[[#This Row],[CategoryOverwrite]]="",tblTime[[#This Row],[SuggCategory]],tblTime[[#This Row],[CategoryOverwrite]])</f>
        <v/>
      </c>
      <c r="K1175" s="17" t="n"/>
      <c r="L1175" s="17" t="n"/>
      <c r="M1175" s="13">
        <f>IF(COUNTA(tblTime[[#This Row],[TaskName]:[Entity]],tblTime[[#This Row],[FinalCategory]:[Hours]])=4,"FILLED","OPEN")</f>
        <v/>
      </c>
      <c r="N1175" s="13">
        <f>IF(SUMIFS(tblTime[Hours],tblTime[Date],tblTime[[#This Row],[Date]]) &gt; 20, "⚠ Over 20 hours!", "")</f>
        <v/>
      </c>
    </row>
    <row r="1176" hidden="1">
      <c r="B1176" s="14">
        <f>7+B1076</f>
        <v/>
      </c>
      <c r="C1176" s="15">
        <f>C1156</f>
        <v/>
      </c>
      <c r="D1176" s="13">
        <f>$G$2</f>
        <v/>
      </c>
      <c r="E1176" s="13">
        <f>IFERROR(_xlfn.XLOOKUP(D1176,tblEmployees[EmployeeName],tblEmployees[HomeDepartment],""),"")</f>
        <v/>
      </c>
      <c r="F1176" s="17" t="n"/>
      <c r="G1176" s="17" t="n"/>
      <c r="H1176" s="13">
        <f>IFERROR(INDEX(tblTasks[SuggestedCategory],MATCH(tblTime[[#This Row],[TaskName]],tblTasks[TaskName],0)),"")</f>
        <v/>
      </c>
      <c r="I1176" s="17" t="n"/>
      <c r="J1176" s="13">
        <f>IF(tblTime[[#This Row],[CategoryOverwrite]]="",tblTime[[#This Row],[SuggCategory]],tblTime[[#This Row],[CategoryOverwrite]])</f>
        <v/>
      </c>
      <c r="K1176" s="17" t="n"/>
      <c r="L1176" s="17" t="n"/>
      <c r="M1176" s="13">
        <f>IF(COUNTA(tblTime[[#This Row],[TaskName]:[Entity]],tblTime[[#This Row],[FinalCategory]:[Hours]])=4,"FILLED","OPEN")</f>
        <v/>
      </c>
      <c r="N1176" s="13">
        <f>IF(SUMIFS(tblTime[Hours],tblTime[Date],tblTime[[#This Row],[Date]]) &gt; 20, "⚠ Over 20 hours!", "")</f>
        <v/>
      </c>
    </row>
    <row r="1177" hidden="1">
      <c r="B1177" s="14">
        <f>7+B1077</f>
        <v/>
      </c>
      <c r="C1177" s="15">
        <f>C1157</f>
        <v/>
      </c>
      <c r="D1177" s="13">
        <f>$G$2</f>
        <v/>
      </c>
      <c r="E1177" s="13">
        <f>IFERROR(_xlfn.XLOOKUP(D1177,tblEmployees[EmployeeName],tblEmployees[HomeDepartment],""),"")</f>
        <v/>
      </c>
      <c r="F1177" s="17" t="n"/>
      <c r="G1177" s="17" t="n"/>
      <c r="H1177" s="13">
        <f>IFERROR(INDEX(tblTasks[SuggestedCategory],MATCH(tblTime[[#This Row],[TaskName]],tblTasks[TaskName],0)),"")</f>
        <v/>
      </c>
      <c r="I1177" s="17" t="n"/>
      <c r="J1177" s="13">
        <f>IF(tblTime[[#This Row],[CategoryOverwrite]]="",tblTime[[#This Row],[SuggCategory]],tblTime[[#This Row],[CategoryOverwrite]])</f>
        <v/>
      </c>
      <c r="K1177" s="17" t="n"/>
      <c r="L1177" s="17" t="n"/>
      <c r="M1177" s="13">
        <f>IF(COUNTA(tblTime[[#This Row],[TaskName]:[Entity]],tblTime[[#This Row],[FinalCategory]:[Hours]])=4,"FILLED","OPEN")</f>
        <v/>
      </c>
      <c r="N1177" s="13">
        <f>IF(SUMIFS(tblTime[Hours],tblTime[Date],tblTime[[#This Row],[Date]]) &gt; 20, "⚠ Over 20 hours!", "")</f>
        <v/>
      </c>
    </row>
    <row r="1178" hidden="1">
      <c r="B1178" s="14">
        <f>7+B1078</f>
        <v/>
      </c>
      <c r="C1178" s="15">
        <f>C1158</f>
        <v/>
      </c>
      <c r="D1178" s="13">
        <f>$G$2</f>
        <v/>
      </c>
      <c r="E1178" s="13">
        <f>IFERROR(_xlfn.XLOOKUP(D1178,tblEmployees[EmployeeName],tblEmployees[HomeDepartment],""),"")</f>
        <v/>
      </c>
      <c r="F1178" s="17" t="n"/>
      <c r="G1178" s="17" t="n"/>
      <c r="H1178" s="13">
        <f>IFERROR(INDEX(tblTasks[SuggestedCategory],MATCH(tblTime[[#This Row],[TaskName]],tblTasks[TaskName],0)),"")</f>
        <v/>
      </c>
      <c r="I1178" s="17" t="n"/>
      <c r="J1178" s="13">
        <f>IF(tblTime[[#This Row],[CategoryOverwrite]]="",tblTime[[#This Row],[SuggCategory]],tblTime[[#This Row],[CategoryOverwrite]])</f>
        <v/>
      </c>
      <c r="K1178" s="17" t="n"/>
      <c r="L1178" s="17" t="n"/>
      <c r="M1178" s="13">
        <f>IF(COUNTA(tblTime[[#This Row],[TaskName]:[Entity]],tblTime[[#This Row],[FinalCategory]:[Hours]])=4,"FILLED","OPEN")</f>
        <v/>
      </c>
      <c r="N1178" s="13">
        <f>IF(SUMIFS(tblTime[Hours],tblTime[Date],tblTime[[#This Row],[Date]]) &gt; 20, "⚠ Over 20 hours!", "")</f>
        <v/>
      </c>
    </row>
    <row r="1179" hidden="1">
      <c r="B1179" s="14">
        <f>7+B1079</f>
        <v/>
      </c>
      <c r="C1179" s="15">
        <f>C1159</f>
        <v/>
      </c>
      <c r="D1179" s="13">
        <f>$G$2</f>
        <v/>
      </c>
      <c r="E1179" s="13">
        <f>IFERROR(_xlfn.XLOOKUP(D1179,tblEmployees[EmployeeName],tblEmployees[HomeDepartment],""),"")</f>
        <v/>
      </c>
      <c r="F1179" s="17" t="n"/>
      <c r="G1179" s="17" t="n"/>
      <c r="H1179" s="13">
        <f>IFERROR(INDEX(tblTasks[SuggestedCategory],MATCH(tblTime[[#This Row],[TaskName]],tblTasks[TaskName],0)),"")</f>
        <v/>
      </c>
      <c r="I1179" s="17" t="n"/>
      <c r="J1179" s="13">
        <f>IF(tblTime[[#This Row],[CategoryOverwrite]]="",tblTime[[#This Row],[SuggCategory]],tblTime[[#This Row],[CategoryOverwrite]])</f>
        <v/>
      </c>
      <c r="K1179" s="17" t="n"/>
      <c r="L1179" s="17" t="n"/>
      <c r="M1179" s="13">
        <f>IF(COUNTA(tblTime[[#This Row],[TaskName]:[Entity]],tblTime[[#This Row],[FinalCategory]:[Hours]])=4,"FILLED","OPEN")</f>
        <v/>
      </c>
      <c r="N1179" s="13">
        <f>IF(SUMIFS(tblTime[Hours],tblTime[Date],tblTime[[#This Row],[Date]]) &gt; 20, "⚠ Over 20 hours!", "")</f>
        <v/>
      </c>
    </row>
    <row r="1180" hidden="1">
      <c r="B1180" s="14">
        <f>7+B1080</f>
        <v/>
      </c>
      <c r="C1180" s="15">
        <f>C1160</f>
        <v/>
      </c>
      <c r="D1180" s="13">
        <f>$G$2</f>
        <v/>
      </c>
      <c r="E1180" s="13">
        <f>IFERROR(_xlfn.XLOOKUP(D1180,tblEmployees[EmployeeName],tblEmployees[HomeDepartment],""),"")</f>
        <v/>
      </c>
      <c r="F1180" s="17" t="n"/>
      <c r="G1180" s="17" t="n"/>
      <c r="H1180" s="13">
        <f>IFERROR(INDEX(tblTasks[SuggestedCategory],MATCH(tblTime[[#This Row],[TaskName]],tblTasks[TaskName],0)),"")</f>
        <v/>
      </c>
      <c r="I1180" s="17" t="n"/>
      <c r="J1180" s="13">
        <f>IF(tblTime[[#This Row],[CategoryOverwrite]]="",tblTime[[#This Row],[SuggCategory]],tblTime[[#This Row],[CategoryOverwrite]])</f>
        <v/>
      </c>
      <c r="K1180" s="17" t="n"/>
      <c r="L1180" s="17" t="n"/>
      <c r="M1180" s="13">
        <f>IF(COUNTA(tblTime[[#This Row],[TaskName]:[Entity]],tblTime[[#This Row],[FinalCategory]:[Hours]])=4,"FILLED","OPEN")</f>
        <v/>
      </c>
      <c r="N1180" s="13">
        <f>IF(SUMIFS(tblTime[Hours],tblTime[Date],tblTime[[#This Row],[Date]]) &gt; 20, "⚠ Over 20 hours!", "")</f>
        <v/>
      </c>
    </row>
    <row r="1181" hidden="1">
      <c r="B1181" s="14">
        <f>7+B1081</f>
        <v/>
      </c>
      <c r="C1181" s="15">
        <f>C1161</f>
        <v/>
      </c>
      <c r="D1181" s="13">
        <f>$G$2</f>
        <v/>
      </c>
      <c r="E1181" s="13">
        <f>IFERROR(_xlfn.XLOOKUP(D1181,tblEmployees[EmployeeName],tblEmployees[HomeDepartment],""),"")</f>
        <v/>
      </c>
      <c r="F1181" s="17" t="n"/>
      <c r="G1181" s="17" t="n"/>
      <c r="H1181" s="13">
        <f>IFERROR(INDEX(tblTasks[SuggestedCategory],MATCH(tblTime[[#This Row],[TaskName]],tblTasks[TaskName],0)),"")</f>
        <v/>
      </c>
      <c r="I1181" s="17" t="n"/>
      <c r="J1181" s="13">
        <f>IF(tblTime[[#This Row],[CategoryOverwrite]]="",tblTime[[#This Row],[SuggCategory]],tblTime[[#This Row],[CategoryOverwrite]])</f>
        <v/>
      </c>
      <c r="K1181" s="17" t="n"/>
      <c r="L1181" s="17" t="n"/>
      <c r="M1181" s="13">
        <f>IF(COUNTA(tblTime[[#This Row],[TaskName]:[Entity]],tblTime[[#This Row],[FinalCategory]:[Hours]])=4,"FILLED","OPEN")</f>
        <v/>
      </c>
      <c r="N1181" s="13">
        <f>IF(SUMIFS(tblTime[Hours],tblTime[Date],tblTime[[#This Row],[Date]]) &gt; 20, "⚠ Over 20 hours!", "")</f>
        <v/>
      </c>
    </row>
    <row r="1182" hidden="1">
      <c r="B1182" s="14">
        <f>7+B1082</f>
        <v/>
      </c>
      <c r="C1182" s="15">
        <f>C1162</f>
        <v/>
      </c>
      <c r="D1182" s="13">
        <f>$G$2</f>
        <v/>
      </c>
      <c r="E1182" s="13">
        <f>IFERROR(_xlfn.XLOOKUP(D1182,tblEmployees[EmployeeName],tblEmployees[HomeDepartment],""),"")</f>
        <v/>
      </c>
      <c r="F1182" s="17" t="n"/>
      <c r="G1182" s="17" t="n"/>
      <c r="H1182" s="13">
        <f>IFERROR(INDEX(tblTasks[SuggestedCategory],MATCH(tblTime[[#This Row],[TaskName]],tblTasks[TaskName],0)),"")</f>
        <v/>
      </c>
      <c r="I1182" s="17" t="n"/>
      <c r="J1182" s="13">
        <f>IF(tblTime[[#This Row],[CategoryOverwrite]]="",tblTime[[#This Row],[SuggCategory]],tblTime[[#This Row],[CategoryOverwrite]])</f>
        <v/>
      </c>
      <c r="K1182" s="17" t="n"/>
      <c r="L1182" s="17" t="n"/>
      <c r="M1182" s="13">
        <f>IF(COUNTA(tblTime[[#This Row],[TaskName]:[Entity]],tblTime[[#This Row],[FinalCategory]:[Hours]])=4,"FILLED","OPEN")</f>
        <v/>
      </c>
      <c r="N1182" s="13">
        <f>IF(SUMIFS(tblTime[Hours],tblTime[Date],tblTime[[#This Row],[Date]]) &gt; 20, "⚠ Over 20 hours!", "")</f>
        <v/>
      </c>
    </row>
    <row r="1183" hidden="1">
      <c r="B1183" s="14">
        <f>7+B1083</f>
        <v/>
      </c>
      <c r="C1183" s="15">
        <f>C1163</f>
        <v/>
      </c>
      <c r="D1183" s="13">
        <f>$G$2</f>
        <v/>
      </c>
      <c r="E1183" s="13">
        <f>IFERROR(_xlfn.XLOOKUP(D1183,tblEmployees[EmployeeName],tblEmployees[HomeDepartment],""),"")</f>
        <v/>
      </c>
      <c r="F1183" s="17" t="n"/>
      <c r="G1183" s="17" t="n"/>
      <c r="H1183" s="13">
        <f>IFERROR(INDEX(tblTasks[SuggestedCategory],MATCH(tblTime[[#This Row],[TaskName]],tblTasks[TaskName],0)),"")</f>
        <v/>
      </c>
      <c r="I1183" s="17" t="n"/>
      <c r="J1183" s="13">
        <f>IF(tblTime[[#This Row],[CategoryOverwrite]]="",tblTime[[#This Row],[SuggCategory]],tblTime[[#This Row],[CategoryOverwrite]])</f>
        <v/>
      </c>
      <c r="K1183" s="17" t="n"/>
      <c r="L1183" s="17" t="n"/>
      <c r="M1183" s="13">
        <f>IF(COUNTA(tblTime[[#This Row],[TaskName]:[Entity]],tblTime[[#This Row],[FinalCategory]:[Hours]])=4,"FILLED","OPEN")</f>
        <v/>
      </c>
      <c r="N1183" s="13">
        <f>IF(SUMIFS(tblTime[Hours],tblTime[Date],tblTime[[#This Row],[Date]]) &gt; 20, "⚠ Over 20 hours!", "")</f>
        <v/>
      </c>
    </row>
    <row r="1184" hidden="1">
      <c r="B1184" s="14">
        <f>7+B1084</f>
        <v/>
      </c>
      <c r="C1184" s="15">
        <f>C1164</f>
        <v/>
      </c>
      <c r="D1184" s="13">
        <f>$G$2</f>
        <v/>
      </c>
      <c r="E1184" s="13">
        <f>IFERROR(_xlfn.XLOOKUP(D1184,tblEmployees[EmployeeName],tblEmployees[HomeDepartment],""),"")</f>
        <v/>
      </c>
      <c r="F1184" s="17" t="n"/>
      <c r="G1184" s="17" t="n"/>
      <c r="H1184" s="13">
        <f>IFERROR(INDEX(tblTasks[SuggestedCategory],MATCH(tblTime[[#This Row],[TaskName]],tblTasks[TaskName],0)),"")</f>
        <v/>
      </c>
      <c r="I1184" s="17" t="n"/>
      <c r="J1184" s="13">
        <f>IF(tblTime[[#This Row],[CategoryOverwrite]]="",tblTime[[#This Row],[SuggCategory]],tblTime[[#This Row],[CategoryOverwrite]])</f>
        <v/>
      </c>
      <c r="K1184" s="17" t="n"/>
      <c r="L1184" s="17" t="n"/>
      <c r="M1184" s="13">
        <f>IF(COUNTA(tblTime[[#This Row],[TaskName]:[Entity]],tblTime[[#This Row],[FinalCategory]:[Hours]])=4,"FILLED","OPEN")</f>
        <v/>
      </c>
      <c r="N1184" s="13">
        <f>IF(SUMIFS(tblTime[Hours],tblTime[Date],tblTime[[#This Row],[Date]]) &gt; 20, "⚠ Over 20 hours!", "")</f>
        <v/>
      </c>
    </row>
    <row r="1185" hidden="1">
      <c r="B1185" s="14">
        <f>7+B1085</f>
        <v/>
      </c>
      <c r="C1185" s="15">
        <f>C1165</f>
        <v/>
      </c>
      <c r="D1185" s="13">
        <f>$G$2</f>
        <v/>
      </c>
      <c r="E1185" s="13">
        <f>IFERROR(_xlfn.XLOOKUP(D1185,tblEmployees[EmployeeName],tblEmployees[HomeDepartment],""),"")</f>
        <v/>
      </c>
      <c r="F1185" s="17" t="n"/>
      <c r="G1185" s="17" t="n"/>
      <c r="H1185" s="13">
        <f>IFERROR(INDEX(tblTasks[SuggestedCategory],MATCH(tblTime[[#This Row],[TaskName]],tblTasks[TaskName],0)),"")</f>
        <v/>
      </c>
      <c r="I1185" s="17" t="n"/>
      <c r="J1185" s="13">
        <f>IF(tblTime[[#This Row],[CategoryOverwrite]]="",tblTime[[#This Row],[SuggCategory]],tblTime[[#This Row],[CategoryOverwrite]])</f>
        <v/>
      </c>
      <c r="K1185" s="17" t="n"/>
      <c r="L1185" s="17" t="n"/>
      <c r="M1185" s="13">
        <f>IF(COUNTA(tblTime[[#This Row],[TaskName]:[Entity]],tblTime[[#This Row],[FinalCategory]:[Hours]])=4,"FILLED","OPEN")</f>
        <v/>
      </c>
      <c r="N1185" s="13">
        <f>IF(SUMIFS(tblTime[Hours],tblTime[Date],tblTime[[#This Row],[Date]]) &gt; 20, "⚠ Over 20 hours!", "")</f>
        <v/>
      </c>
    </row>
    <row r="1186" hidden="1">
      <c r="B1186" s="14">
        <f>7+B1086</f>
        <v/>
      </c>
      <c r="C1186" s="15">
        <f>C1166</f>
        <v/>
      </c>
      <c r="D1186" s="13">
        <f>$G$2</f>
        <v/>
      </c>
      <c r="E1186" s="13">
        <f>IFERROR(_xlfn.XLOOKUP(D1186,tblEmployees[EmployeeName],tblEmployees[HomeDepartment],""),"")</f>
        <v/>
      </c>
      <c r="F1186" s="17" t="n"/>
      <c r="G1186" s="17" t="n"/>
      <c r="H1186" s="13">
        <f>IFERROR(INDEX(tblTasks[SuggestedCategory],MATCH(tblTime[[#This Row],[TaskName]],tblTasks[TaskName],0)),"")</f>
        <v/>
      </c>
      <c r="I1186" s="17" t="n"/>
      <c r="J1186" s="13">
        <f>IF(tblTime[[#This Row],[CategoryOverwrite]]="",tblTime[[#This Row],[SuggCategory]],tblTime[[#This Row],[CategoryOverwrite]])</f>
        <v/>
      </c>
      <c r="K1186" s="17" t="n"/>
      <c r="L1186" s="17" t="n"/>
      <c r="M1186" s="13">
        <f>IF(COUNTA(tblTime[[#This Row],[TaskName]:[Entity]],tblTime[[#This Row],[FinalCategory]:[Hours]])=4,"FILLED","OPEN")</f>
        <v/>
      </c>
      <c r="N1186" s="13">
        <f>IF(SUMIFS(tblTime[Hours],tblTime[Date],tblTime[[#This Row],[Date]]) &gt; 20, "⚠ Over 20 hours!", "")</f>
        <v/>
      </c>
    </row>
    <row r="1187" hidden="1">
      <c r="B1187" s="14">
        <f>7+B1087</f>
        <v/>
      </c>
      <c r="C1187" s="15">
        <f>C1167</f>
        <v/>
      </c>
      <c r="D1187" s="13">
        <f>$G$2</f>
        <v/>
      </c>
      <c r="E1187" s="13">
        <f>IFERROR(_xlfn.XLOOKUP(D1187,tblEmployees[EmployeeName],tblEmployees[HomeDepartment],""),"")</f>
        <v/>
      </c>
      <c r="F1187" s="17" t="n"/>
      <c r="G1187" s="17" t="n"/>
      <c r="H1187" s="13">
        <f>IFERROR(INDEX(tblTasks[SuggestedCategory],MATCH(tblTime[[#This Row],[TaskName]],tblTasks[TaskName],0)),"")</f>
        <v/>
      </c>
      <c r="I1187" s="17" t="n"/>
      <c r="J1187" s="13">
        <f>IF(tblTime[[#This Row],[CategoryOverwrite]]="",tblTime[[#This Row],[SuggCategory]],tblTime[[#This Row],[CategoryOverwrite]])</f>
        <v/>
      </c>
      <c r="K1187" s="17" t="n"/>
      <c r="L1187" s="17" t="n"/>
      <c r="M1187" s="13">
        <f>IF(COUNTA(tblTime[[#This Row],[TaskName]:[Entity]],tblTime[[#This Row],[FinalCategory]:[Hours]])=4,"FILLED","OPEN")</f>
        <v/>
      </c>
      <c r="N1187" s="13">
        <f>IF(SUMIFS(tblTime[Hours],tblTime[Date],tblTime[[#This Row],[Date]]) &gt; 20, "⚠ Over 20 hours!", "")</f>
        <v/>
      </c>
    </row>
    <row r="1188" hidden="1">
      <c r="B1188" s="14">
        <f>7+B1088</f>
        <v/>
      </c>
      <c r="C1188" s="15">
        <f>C1168</f>
        <v/>
      </c>
      <c r="D1188" s="13">
        <f>$G$2</f>
        <v/>
      </c>
      <c r="E1188" s="13">
        <f>IFERROR(_xlfn.XLOOKUP(D1188,tblEmployees[EmployeeName],tblEmployees[HomeDepartment],""),"")</f>
        <v/>
      </c>
      <c r="F1188" s="17" t="n"/>
      <c r="G1188" s="17" t="n"/>
      <c r="H1188" s="13">
        <f>IFERROR(INDEX(tblTasks[SuggestedCategory],MATCH(tblTime[[#This Row],[TaskName]],tblTasks[TaskName],0)),"")</f>
        <v/>
      </c>
      <c r="I1188" s="17" t="n"/>
      <c r="J1188" s="13">
        <f>IF(tblTime[[#This Row],[CategoryOverwrite]]="",tblTime[[#This Row],[SuggCategory]],tblTime[[#This Row],[CategoryOverwrite]])</f>
        <v/>
      </c>
      <c r="K1188" s="17" t="n"/>
      <c r="L1188" s="17" t="n"/>
      <c r="M1188" s="13">
        <f>IF(COUNTA(tblTime[[#This Row],[TaskName]:[Entity]],tblTime[[#This Row],[FinalCategory]:[Hours]])=4,"FILLED","OPEN")</f>
        <v/>
      </c>
      <c r="N1188" s="13">
        <f>IF(SUMIFS(tblTime[Hours],tblTime[Date],tblTime[[#This Row],[Date]]) &gt; 20, "⚠ Over 20 hours!", "")</f>
        <v/>
      </c>
    </row>
    <row r="1189" hidden="1">
      <c r="B1189" s="14">
        <f>7+B1089</f>
        <v/>
      </c>
      <c r="C1189" s="15">
        <f>C1169</f>
        <v/>
      </c>
      <c r="D1189" s="13">
        <f>$G$2</f>
        <v/>
      </c>
      <c r="E1189" s="13">
        <f>IFERROR(_xlfn.XLOOKUP(D1189,tblEmployees[EmployeeName],tblEmployees[HomeDepartment],""),"")</f>
        <v/>
      </c>
      <c r="F1189" s="17" t="n"/>
      <c r="G1189" s="17" t="n"/>
      <c r="H1189" s="13">
        <f>IFERROR(INDEX(tblTasks[SuggestedCategory],MATCH(tblTime[[#This Row],[TaskName]],tblTasks[TaskName],0)),"")</f>
        <v/>
      </c>
      <c r="I1189" s="17" t="n"/>
      <c r="J1189" s="13">
        <f>IF(tblTime[[#This Row],[CategoryOverwrite]]="",tblTime[[#This Row],[SuggCategory]],tblTime[[#This Row],[CategoryOverwrite]])</f>
        <v/>
      </c>
      <c r="K1189" s="17" t="n"/>
      <c r="L1189" s="17" t="n"/>
      <c r="M1189" s="13">
        <f>IF(COUNTA(tblTime[[#This Row],[TaskName]:[Entity]],tblTime[[#This Row],[FinalCategory]:[Hours]])=4,"FILLED","OPEN")</f>
        <v/>
      </c>
      <c r="N1189" s="13">
        <f>IF(SUMIFS(tblTime[Hours],tblTime[Date],tblTime[[#This Row],[Date]]) &gt; 20, "⚠ Over 20 hours!", "")</f>
        <v/>
      </c>
    </row>
    <row r="1190" hidden="1">
      <c r="B1190" s="14">
        <f>7+B1090</f>
        <v/>
      </c>
      <c r="C1190" s="15">
        <f>C1170</f>
        <v/>
      </c>
      <c r="D1190" s="13">
        <f>$G$2</f>
        <v/>
      </c>
      <c r="E1190" s="13">
        <f>IFERROR(_xlfn.XLOOKUP(D1190,tblEmployees[EmployeeName],tblEmployees[HomeDepartment],""),"")</f>
        <v/>
      </c>
      <c r="F1190" s="17" t="n"/>
      <c r="G1190" s="17" t="n"/>
      <c r="H1190" s="13">
        <f>IFERROR(INDEX(tblTasks[SuggestedCategory],MATCH(tblTime[[#This Row],[TaskName]],tblTasks[TaskName],0)),"")</f>
        <v/>
      </c>
      <c r="I1190" s="17" t="n"/>
      <c r="J1190" s="13">
        <f>IF(tblTime[[#This Row],[CategoryOverwrite]]="",tblTime[[#This Row],[SuggCategory]],tblTime[[#This Row],[CategoryOverwrite]])</f>
        <v/>
      </c>
      <c r="K1190" s="17" t="n"/>
      <c r="L1190" s="17" t="n"/>
      <c r="M1190" s="13">
        <f>IF(COUNTA(tblTime[[#This Row],[TaskName]:[Entity]],tblTime[[#This Row],[FinalCategory]:[Hours]])=4,"FILLED","OPEN")</f>
        <v/>
      </c>
      <c r="N1190" s="13">
        <f>IF(SUMIFS(tblTime[Hours],tblTime[Date],tblTime[[#This Row],[Date]]) &gt; 20, "⚠ Over 20 hours!", "")</f>
        <v/>
      </c>
    </row>
    <row r="1191" hidden="1">
      <c r="B1191" s="14">
        <f>7+B1091</f>
        <v/>
      </c>
      <c r="C1191" s="15">
        <f>C1171</f>
        <v/>
      </c>
      <c r="D1191" s="13">
        <f>$G$2</f>
        <v/>
      </c>
      <c r="E1191" s="13">
        <f>IFERROR(_xlfn.XLOOKUP(D1191,tblEmployees[EmployeeName],tblEmployees[HomeDepartment],""),"")</f>
        <v/>
      </c>
      <c r="F1191" s="17" t="n"/>
      <c r="G1191" s="17" t="n"/>
      <c r="H1191" s="13">
        <f>IFERROR(INDEX(tblTasks[SuggestedCategory],MATCH(tblTime[[#This Row],[TaskName]],tblTasks[TaskName],0)),"")</f>
        <v/>
      </c>
      <c r="I1191" s="17" t="n"/>
      <c r="J1191" s="13">
        <f>IF(tblTime[[#This Row],[CategoryOverwrite]]="",tblTime[[#This Row],[SuggCategory]],tblTime[[#This Row],[CategoryOverwrite]])</f>
        <v/>
      </c>
      <c r="K1191" s="17" t="n"/>
      <c r="L1191" s="17" t="n"/>
      <c r="M1191" s="13">
        <f>IF(COUNTA(tblTime[[#This Row],[TaskName]:[Entity]],tblTime[[#This Row],[FinalCategory]:[Hours]])=4,"FILLED","OPEN")</f>
        <v/>
      </c>
      <c r="N1191" s="13">
        <f>IF(SUMIFS(tblTime[Hours],tblTime[Date],tblTime[[#This Row],[Date]]) &gt; 20, "⚠ Over 20 hours!", "")</f>
        <v/>
      </c>
    </row>
    <row r="1192" hidden="1">
      <c r="B1192" s="14">
        <f>7+B1092</f>
        <v/>
      </c>
      <c r="C1192" s="15">
        <f>C1172</f>
        <v/>
      </c>
      <c r="D1192" s="13">
        <f>$G$2</f>
        <v/>
      </c>
      <c r="E1192" s="13">
        <f>IFERROR(_xlfn.XLOOKUP(D1192,tblEmployees[EmployeeName],tblEmployees[HomeDepartment],""),"")</f>
        <v/>
      </c>
      <c r="F1192" s="17" t="n"/>
      <c r="G1192" s="17" t="n"/>
      <c r="H1192" s="13">
        <f>IFERROR(INDEX(tblTasks[SuggestedCategory],MATCH(tblTime[[#This Row],[TaskName]],tblTasks[TaskName],0)),"")</f>
        <v/>
      </c>
      <c r="I1192" s="17" t="n"/>
      <c r="J1192" s="13">
        <f>IF(tblTime[[#This Row],[CategoryOverwrite]]="",tblTime[[#This Row],[SuggCategory]],tblTime[[#This Row],[CategoryOverwrite]])</f>
        <v/>
      </c>
      <c r="K1192" s="17" t="n"/>
      <c r="L1192" s="17" t="n"/>
      <c r="M1192" s="13">
        <f>IF(COUNTA(tblTime[[#This Row],[TaskName]:[Entity]],tblTime[[#This Row],[FinalCategory]:[Hours]])=4,"FILLED","OPEN")</f>
        <v/>
      </c>
      <c r="N1192" s="13">
        <f>IF(SUMIFS(tblTime[Hours],tblTime[Date],tblTime[[#This Row],[Date]]) &gt; 20, "⚠ Over 20 hours!", "")</f>
        <v/>
      </c>
    </row>
    <row r="1193" hidden="1">
      <c r="B1193" s="14">
        <f>7+B1093</f>
        <v/>
      </c>
      <c r="C1193" s="15">
        <f>C1173</f>
        <v/>
      </c>
      <c r="D1193" s="13">
        <f>$G$2</f>
        <v/>
      </c>
      <c r="E1193" s="13">
        <f>IFERROR(_xlfn.XLOOKUP(D1193,tblEmployees[EmployeeName],tblEmployees[HomeDepartment],""),"")</f>
        <v/>
      </c>
      <c r="F1193" s="17" t="n"/>
      <c r="G1193" s="17" t="n"/>
      <c r="H1193" s="13">
        <f>IFERROR(INDEX(tblTasks[SuggestedCategory],MATCH(tblTime[[#This Row],[TaskName]],tblTasks[TaskName],0)),"")</f>
        <v/>
      </c>
      <c r="I1193" s="17" t="n"/>
      <c r="J1193" s="13">
        <f>IF(tblTime[[#This Row],[CategoryOverwrite]]="",tblTime[[#This Row],[SuggCategory]],tblTime[[#This Row],[CategoryOverwrite]])</f>
        <v/>
      </c>
      <c r="K1193" s="17" t="n"/>
      <c r="L1193" s="17" t="n"/>
      <c r="M1193" s="13">
        <f>IF(COUNTA(tblTime[[#This Row],[TaskName]:[Entity]],tblTime[[#This Row],[FinalCategory]:[Hours]])=4,"FILLED","OPEN")</f>
        <v/>
      </c>
      <c r="N1193" s="13">
        <f>IF(SUMIFS(tblTime[Hours],tblTime[Date],tblTime[[#This Row],[Date]]) &gt; 20, "⚠ Over 20 hours!", "")</f>
        <v/>
      </c>
    </row>
    <row r="1194" hidden="1">
      <c r="B1194" s="14">
        <f>7+B1094</f>
        <v/>
      </c>
      <c r="C1194" s="15">
        <f>C1174</f>
        <v/>
      </c>
      <c r="D1194" s="13">
        <f>$G$2</f>
        <v/>
      </c>
      <c r="E1194" s="13">
        <f>IFERROR(_xlfn.XLOOKUP(D1194,tblEmployees[EmployeeName],tblEmployees[HomeDepartment],""),"")</f>
        <v/>
      </c>
      <c r="F1194" s="17" t="n"/>
      <c r="G1194" s="17" t="n"/>
      <c r="H1194" s="13">
        <f>IFERROR(INDEX(tblTasks[SuggestedCategory],MATCH(tblTime[[#This Row],[TaskName]],tblTasks[TaskName],0)),"")</f>
        <v/>
      </c>
      <c r="I1194" s="17" t="n"/>
      <c r="J1194" s="13">
        <f>IF(tblTime[[#This Row],[CategoryOverwrite]]="",tblTime[[#This Row],[SuggCategory]],tblTime[[#This Row],[CategoryOverwrite]])</f>
        <v/>
      </c>
      <c r="K1194" s="17" t="n"/>
      <c r="L1194" s="17" t="n"/>
      <c r="M1194" s="13">
        <f>IF(COUNTA(tblTime[[#This Row],[TaskName]:[Entity]],tblTime[[#This Row],[FinalCategory]:[Hours]])=4,"FILLED","OPEN")</f>
        <v/>
      </c>
      <c r="N1194" s="13">
        <f>IF(SUMIFS(tblTime[Hours],tblTime[Date],tblTime[[#This Row],[Date]]) &gt; 20, "⚠ Over 20 hours!", "")</f>
        <v/>
      </c>
    </row>
    <row r="1195" hidden="1">
      <c r="B1195" s="14">
        <f>7+B1095</f>
        <v/>
      </c>
      <c r="C1195" s="15">
        <f>C1175</f>
        <v/>
      </c>
      <c r="D1195" s="13">
        <f>$G$2</f>
        <v/>
      </c>
      <c r="E1195" s="13">
        <f>IFERROR(_xlfn.XLOOKUP(D1195,tblEmployees[EmployeeName],tblEmployees[HomeDepartment],""),"")</f>
        <v/>
      </c>
      <c r="F1195" s="17" t="n"/>
      <c r="G1195" s="17" t="n"/>
      <c r="H1195" s="13">
        <f>IFERROR(INDEX(tblTasks[SuggestedCategory],MATCH(tblTime[[#This Row],[TaskName]],tblTasks[TaskName],0)),"")</f>
        <v/>
      </c>
      <c r="I1195" s="17" t="n"/>
      <c r="J1195" s="13">
        <f>IF(tblTime[[#This Row],[CategoryOverwrite]]="",tblTime[[#This Row],[SuggCategory]],tblTime[[#This Row],[CategoryOverwrite]])</f>
        <v/>
      </c>
      <c r="K1195" s="17" t="n"/>
      <c r="L1195" s="17" t="n"/>
      <c r="M1195" s="13">
        <f>IF(COUNTA(tblTime[[#This Row],[TaskName]:[Entity]],tblTime[[#This Row],[FinalCategory]:[Hours]])=4,"FILLED","OPEN")</f>
        <v/>
      </c>
      <c r="N1195" s="13">
        <f>IF(SUMIFS(tblTime[Hours],tblTime[Date],tblTime[[#This Row],[Date]]) &gt; 20, "⚠ Over 20 hours!", "")</f>
        <v/>
      </c>
    </row>
    <row r="1196" hidden="1">
      <c r="B1196" s="14">
        <f>7+B1096</f>
        <v/>
      </c>
      <c r="C1196" s="15">
        <f>C1176</f>
        <v/>
      </c>
      <c r="D1196" s="13">
        <f>$G$2</f>
        <v/>
      </c>
      <c r="E1196" s="13">
        <f>IFERROR(_xlfn.XLOOKUP(D1196,tblEmployees[EmployeeName],tblEmployees[HomeDepartment],""),"")</f>
        <v/>
      </c>
      <c r="F1196" s="17" t="n"/>
      <c r="G1196" s="17" t="n"/>
      <c r="H1196" s="13">
        <f>IFERROR(INDEX(tblTasks[SuggestedCategory],MATCH(tblTime[[#This Row],[TaskName]],tblTasks[TaskName],0)),"")</f>
        <v/>
      </c>
      <c r="I1196" s="17" t="n"/>
      <c r="J1196" s="13">
        <f>IF(tblTime[[#This Row],[CategoryOverwrite]]="",tblTime[[#This Row],[SuggCategory]],tblTime[[#This Row],[CategoryOverwrite]])</f>
        <v/>
      </c>
      <c r="K1196" s="17" t="n"/>
      <c r="L1196" s="17" t="n"/>
      <c r="M1196" s="13">
        <f>IF(COUNTA(tblTime[[#This Row],[TaskName]:[Entity]],tblTime[[#This Row],[FinalCategory]:[Hours]])=4,"FILLED","OPEN")</f>
        <v/>
      </c>
      <c r="N1196" s="13">
        <f>IF(SUMIFS(tblTime[Hours],tblTime[Date],tblTime[[#This Row],[Date]]) &gt; 20, "⚠ Over 20 hours!", "")</f>
        <v/>
      </c>
    </row>
    <row r="1197" hidden="1">
      <c r="B1197" s="14">
        <f>7+B1097</f>
        <v/>
      </c>
      <c r="C1197" s="15">
        <f>C1177</f>
        <v/>
      </c>
      <c r="D1197" s="13">
        <f>$G$2</f>
        <v/>
      </c>
      <c r="E1197" s="13">
        <f>IFERROR(_xlfn.XLOOKUP(D1197,tblEmployees[EmployeeName],tblEmployees[HomeDepartment],""),"")</f>
        <v/>
      </c>
      <c r="F1197" s="17" t="n"/>
      <c r="G1197" s="17" t="n"/>
      <c r="H1197" s="13">
        <f>IFERROR(INDEX(tblTasks[SuggestedCategory],MATCH(tblTime[[#This Row],[TaskName]],tblTasks[TaskName],0)),"")</f>
        <v/>
      </c>
      <c r="I1197" s="17" t="n"/>
      <c r="J1197" s="13">
        <f>IF(tblTime[[#This Row],[CategoryOverwrite]]="",tblTime[[#This Row],[SuggCategory]],tblTime[[#This Row],[CategoryOverwrite]])</f>
        <v/>
      </c>
      <c r="K1197" s="17" t="n"/>
      <c r="L1197" s="17" t="n"/>
      <c r="M1197" s="13">
        <f>IF(COUNTA(tblTime[[#This Row],[TaskName]:[Entity]],tblTime[[#This Row],[FinalCategory]:[Hours]])=4,"FILLED","OPEN")</f>
        <v/>
      </c>
      <c r="N1197" s="13">
        <f>IF(SUMIFS(tblTime[Hours],tblTime[Date],tblTime[[#This Row],[Date]]) &gt; 20, "⚠ Over 20 hours!", "")</f>
        <v/>
      </c>
    </row>
    <row r="1198" hidden="1">
      <c r="B1198" s="14">
        <f>7+B1098</f>
        <v/>
      </c>
      <c r="C1198" s="15">
        <f>C1178</f>
        <v/>
      </c>
      <c r="D1198" s="13">
        <f>$G$2</f>
        <v/>
      </c>
      <c r="E1198" s="13">
        <f>IFERROR(_xlfn.XLOOKUP(D1198,tblEmployees[EmployeeName],tblEmployees[HomeDepartment],""),"")</f>
        <v/>
      </c>
      <c r="F1198" s="17" t="n"/>
      <c r="G1198" s="17" t="n"/>
      <c r="H1198" s="13">
        <f>IFERROR(INDEX(tblTasks[SuggestedCategory],MATCH(tblTime[[#This Row],[TaskName]],tblTasks[TaskName],0)),"")</f>
        <v/>
      </c>
      <c r="I1198" s="17" t="n"/>
      <c r="J1198" s="13">
        <f>IF(tblTime[[#This Row],[CategoryOverwrite]]="",tblTime[[#This Row],[SuggCategory]],tblTime[[#This Row],[CategoryOverwrite]])</f>
        <v/>
      </c>
      <c r="K1198" s="17" t="n"/>
      <c r="L1198" s="17" t="n"/>
      <c r="M1198" s="13">
        <f>IF(COUNTA(tblTime[[#This Row],[TaskName]:[Entity]],tblTime[[#This Row],[FinalCategory]:[Hours]])=4,"FILLED","OPEN")</f>
        <v/>
      </c>
      <c r="N1198" s="13">
        <f>IF(SUMIFS(tblTime[Hours],tblTime[Date],tblTime[[#This Row],[Date]]) &gt; 20, "⚠ Over 20 hours!", "")</f>
        <v/>
      </c>
    </row>
    <row r="1199" hidden="1">
      <c r="B1199" s="14">
        <f>7+B1099</f>
        <v/>
      </c>
      <c r="C1199" s="15">
        <f>C1179</f>
        <v/>
      </c>
      <c r="D1199" s="13">
        <f>$G$2</f>
        <v/>
      </c>
      <c r="E1199" s="13">
        <f>IFERROR(_xlfn.XLOOKUP(D1199,tblEmployees[EmployeeName],tblEmployees[HomeDepartment],""),"")</f>
        <v/>
      </c>
      <c r="F1199" s="17" t="n"/>
      <c r="G1199" s="17" t="n"/>
      <c r="H1199" s="13">
        <f>IFERROR(INDEX(tblTasks[SuggestedCategory],MATCH(tblTime[[#This Row],[TaskName]],tblTasks[TaskName],0)),"")</f>
        <v/>
      </c>
      <c r="I1199" s="17" t="n"/>
      <c r="J1199" s="13">
        <f>IF(tblTime[[#This Row],[CategoryOverwrite]]="",tblTime[[#This Row],[SuggCategory]],tblTime[[#This Row],[CategoryOverwrite]])</f>
        <v/>
      </c>
      <c r="K1199" s="17" t="n"/>
      <c r="L1199" s="17" t="n"/>
      <c r="M1199" s="13">
        <f>IF(COUNTA(tblTime[[#This Row],[TaskName]:[Entity]],tblTime[[#This Row],[FinalCategory]:[Hours]])=4,"FILLED","OPEN")</f>
        <v/>
      </c>
      <c r="N1199" s="13">
        <f>IF(SUMIFS(tblTime[Hours],tblTime[Date],tblTime[[#This Row],[Date]]) &gt; 20, "⚠ Over 20 hours!", "")</f>
        <v/>
      </c>
    </row>
    <row r="1200" hidden="1">
      <c r="B1200" s="14">
        <f>7+B1100</f>
        <v/>
      </c>
      <c r="C1200" s="15">
        <f>C1180</f>
        <v/>
      </c>
      <c r="D1200" s="13">
        <f>$G$2</f>
        <v/>
      </c>
      <c r="E1200" s="13">
        <f>IFERROR(_xlfn.XLOOKUP(D1200,tblEmployees[EmployeeName],tblEmployees[HomeDepartment],""),"")</f>
        <v/>
      </c>
      <c r="F1200" s="17" t="n"/>
      <c r="G1200" s="17" t="n"/>
      <c r="H1200" s="13">
        <f>IFERROR(INDEX(tblTasks[SuggestedCategory],MATCH(tblTime[[#This Row],[TaskName]],tblTasks[TaskName],0)),"")</f>
        <v/>
      </c>
      <c r="I1200" s="17" t="n"/>
      <c r="J1200" s="13">
        <f>IF(tblTime[[#This Row],[CategoryOverwrite]]="",tblTime[[#This Row],[SuggCategory]],tblTime[[#This Row],[CategoryOverwrite]])</f>
        <v/>
      </c>
      <c r="K1200" s="17" t="n"/>
      <c r="L1200" s="17" t="n"/>
      <c r="M1200" s="13">
        <f>IF(COUNTA(tblTime[[#This Row],[TaskName]:[Entity]],tblTime[[#This Row],[FinalCategory]:[Hours]])=4,"FILLED","OPEN")</f>
        <v/>
      </c>
      <c r="N1200" s="13">
        <f>IF(SUMIFS(tblTime[Hours],tblTime[Date],tblTime[[#This Row],[Date]]) &gt; 20, "⚠ Over 20 hours!", "")</f>
        <v/>
      </c>
    </row>
    <row r="1201" hidden="1">
      <c r="B1201" s="14">
        <f>7+B1101</f>
        <v/>
      </c>
      <c r="C1201" s="15">
        <f>C1181</f>
        <v/>
      </c>
      <c r="D1201" s="13">
        <f>$G$2</f>
        <v/>
      </c>
      <c r="E1201" s="13">
        <f>IFERROR(_xlfn.XLOOKUP(D1201,tblEmployees[EmployeeName],tblEmployees[HomeDepartment],""),"")</f>
        <v/>
      </c>
      <c r="F1201" s="17" t="n"/>
      <c r="G1201" s="17" t="n"/>
      <c r="H1201" s="13">
        <f>IFERROR(INDEX(tblTasks[SuggestedCategory],MATCH(tblTime[[#This Row],[TaskName]],tblTasks[TaskName],0)),"")</f>
        <v/>
      </c>
      <c r="I1201" s="17" t="n"/>
      <c r="J1201" s="13">
        <f>IF(tblTime[[#This Row],[CategoryOverwrite]]="",tblTime[[#This Row],[SuggCategory]],tblTime[[#This Row],[CategoryOverwrite]])</f>
        <v/>
      </c>
      <c r="K1201" s="17" t="n"/>
      <c r="L1201" s="17" t="n"/>
      <c r="M1201" s="13">
        <f>IF(COUNTA(tblTime[[#This Row],[TaskName]:[Entity]],tblTime[[#This Row],[FinalCategory]:[Hours]])=4,"FILLED","OPEN")</f>
        <v/>
      </c>
      <c r="N1201" s="13">
        <f>IF(SUMIFS(tblTime[Hours],tblTime[Date],tblTime[[#This Row],[Date]]) &gt; 20, "⚠ Over 20 hours!", "")</f>
        <v/>
      </c>
    </row>
    <row r="1202" hidden="1">
      <c r="B1202" s="14">
        <f>7+B1102</f>
        <v/>
      </c>
      <c r="C1202" s="15">
        <f>C1182</f>
        <v/>
      </c>
      <c r="D1202" s="13">
        <f>$G$2</f>
        <v/>
      </c>
      <c r="E1202" s="13">
        <f>IFERROR(_xlfn.XLOOKUP(D1202,tblEmployees[EmployeeName],tblEmployees[HomeDepartment],""),"")</f>
        <v/>
      </c>
      <c r="F1202" s="17" t="n"/>
      <c r="G1202" s="17" t="n"/>
      <c r="H1202" s="13">
        <f>IFERROR(INDEX(tblTasks[SuggestedCategory],MATCH(tblTime[[#This Row],[TaskName]],tblTasks[TaskName],0)),"")</f>
        <v/>
      </c>
      <c r="I1202" s="17" t="n"/>
      <c r="J1202" s="13">
        <f>IF(tblTime[[#This Row],[CategoryOverwrite]]="",tblTime[[#This Row],[SuggCategory]],tblTime[[#This Row],[CategoryOverwrite]])</f>
        <v/>
      </c>
      <c r="K1202" s="17" t="n"/>
      <c r="L1202" s="17" t="n"/>
      <c r="M1202" s="13">
        <f>IF(COUNTA(tblTime[[#This Row],[TaskName]:[Entity]],tblTime[[#This Row],[FinalCategory]:[Hours]])=4,"FILLED","OPEN")</f>
        <v/>
      </c>
      <c r="N1202" s="13">
        <f>IF(SUMIFS(tblTime[Hours],tblTime[Date],tblTime[[#This Row],[Date]]) &gt; 20, "⚠ Over 20 hours!", "")</f>
        <v/>
      </c>
    </row>
    <row r="1203" hidden="1">
      <c r="B1203" s="14">
        <f>7+B1103</f>
        <v/>
      </c>
      <c r="C1203" s="15">
        <f>C1183</f>
        <v/>
      </c>
      <c r="D1203" s="13">
        <f>$G$2</f>
        <v/>
      </c>
      <c r="E1203" s="13">
        <f>IFERROR(_xlfn.XLOOKUP(D1203,tblEmployees[EmployeeName],tblEmployees[HomeDepartment],""),"")</f>
        <v/>
      </c>
      <c r="F1203" s="17" t="n"/>
      <c r="G1203" s="17" t="n"/>
      <c r="H1203" s="13">
        <f>IFERROR(INDEX(tblTasks[SuggestedCategory],MATCH(tblTime[[#This Row],[TaskName]],tblTasks[TaskName],0)),"")</f>
        <v/>
      </c>
      <c r="I1203" s="17" t="n"/>
      <c r="J1203" s="13">
        <f>IF(tblTime[[#This Row],[CategoryOverwrite]]="",tblTime[[#This Row],[SuggCategory]],tblTime[[#This Row],[CategoryOverwrite]])</f>
        <v/>
      </c>
      <c r="K1203" s="17" t="n"/>
      <c r="L1203" s="17" t="n"/>
      <c r="M1203" s="13">
        <f>IF(COUNTA(tblTime[[#This Row],[TaskName]:[Entity]],tblTime[[#This Row],[FinalCategory]:[Hours]])=4,"FILLED","OPEN")</f>
        <v/>
      </c>
      <c r="N1203" s="13">
        <f>IF(SUMIFS(tblTime[Hours],tblTime[Date],tblTime[[#This Row],[Date]]) &gt; 20, "⚠ Over 20 hours!", "")</f>
        <v/>
      </c>
    </row>
    <row r="1204" hidden="1">
      <c r="B1204" s="14">
        <f>7+B1104</f>
        <v/>
      </c>
      <c r="C1204" s="15">
        <f>C1184</f>
        <v/>
      </c>
      <c r="D1204" s="13">
        <f>$G$2</f>
        <v/>
      </c>
      <c r="E1204" s="13">
        <f>IFERROR(_xlfn.XLOOKUP(D1204,tblEmployees[EmployeeName],tblEmployees[HomeDepartment],""),"")</f>
        <v/>
      </c>
      <c r="F1204" s="17" t="n"/>
      <c r="G1204" s="17" t="n"/>
      <c r="H1204" s="13">
        <f>IFERROR(INDEX(tblTasks[SuggestedCategory],MATCH(tblTime[[#This Row],[TaskName]],tblTasks[TaskName],0)),"")</f>
        <v/>
      </c>
      <c r="I1204" s="17" t="n"/>
      <c r="J1204" s="13">
        <f>IF(tblTime[[#This Row],[CategoryOverwrite]]="",tblTime[[#This Row],[SuggCategory]],tblTime[[#This Row],[CategoryOverwrite]])</f>
        <v/>
      </c>
      <c r="K1204" s="17" t="n"/>
      <c r="L1204" s="17" t="n"/>
      <c r="M1204" s="13">
        <f>IF(COUNTA(tblTime[[#This Row],[TaskName]:[Entity]],tblTime[[#This Row],[FinalCategory]:[Hours]])=4,"FILLED","OPEN")</f>
        <v/>
      </c>
      <c r="N1204" s="13">
        <f>IF(SUMIFS(tblTime[Hours],tblTime[Date],tblTime[[#This Row],[Date]]) &gt; 20, "⚠ Over 20 hours!", "")</f>
        <v/>
      </c>
    </row>
    <row r="1205" hidden="1">
      <c r="B1205" s="14">
        <f>7+B1105</f>
        <v/>
      </c>
      <c r="C1205" s="15">
        <f>C1185</f>
        <v/>
      </c>
      <c r="D1205" s="13">
        <f>$G$2</f>
        <v/>
      </c>
      <c r="E1205" s="13">
        <f>IFERROR(_xlfn.XLOOKUP(D1205,tblEmployees[EmployeeName],tblEmployees[HomeDepartment],""),"")</f>
        <v/>
      </c>
      <c r="F1205" s="17" t="n"/>
      <c r="G1205" s="17" t="n"/>
      <c r="H1205" s="13">
        <f>IFERROR(INDEX(tblTasks[SuggestedCategory],MATCH(tblTime[[#This Row],[TaskName]],tblTasks[TaskName],0)),"")</f>
        <v/>
      </c>
      <c r="I1205" s="17" t="n"/>
      <c r="J1205" s="13">
        <f>IF(tblTime[[#This Row],[CategoryOverwrite]]="",tblTime[[#This Row],[SuggCategory]],tblTime[[#This Row],[CategoryOverwrite]])</f>
        <v/>
      </c>
      <c r="K1205" s="17" t="n"/>
      <c r="L1205" s="17" t="n"/>
      <c r="M1205" s="13">
        <f>IF(COUNTA(tblTime[[#This Row],[TaskName]:[Entity]],tblTime[[#This Row],[FinalCategory]:[Hours]])=4,"FILLED","OPEN")</f>
        <v/>
      </c>
      <c r="N1205" s="13">
        <f>IF(SUMIFS(tblTime[Hours],tblTime[Date],tblTime[[#This Row],[Date]]) &gt; 20, "⚠ Over 20 hours!", "")</f>
        <v/>
      </c>
    </row>
    <row r="1206" hidden="1">
      <c r="B1206" s="14">
        <f>7+B1106</f>
        <v/>
      </c>
      <c r="C1206" s="15">
        <f>C1186</f>
        <v/>
      </c>
      <c r="D1206" s="13">
        <f>$G$2</f>
        <v/>
      </c>
      <c r="E1206" s="13">
        <f>IFERROR(_xlfn.XLOOKUP(D1206,tblEmployees[EmployeeName],tblEmployees[HomeDepartment],""),"")</f>
        <v/>
      </c>
      <c r="F1206" s="17" t="n"/>
      <c r="G1206" s="17" t="n"/>
      <c r="H1206" s="13">
        <f>IFERROR(INDEX(tblTasks[SuggestedCategory],MATCH(tblTime[[#This Row],[TaskName]],tblTasks[TaskName],0)),"")</f>
        <v/>
      </c>
      <c r="I1206" s="17" t="n"/>
      <c r="J1206" s="13">
        <f>IF(tblTime[[#This Row],[CategoryOverwrite]]="",tblTime[[#This Row],[SuggCategory]],tblTime[[#This Row],[CategoryOverwrite]])</f>
        <v/>
      </c>
      <c r="K1206" s="17" t="n"/>
      <c r="L1206" s="17" t="n"/>
      <c r="M1206" s="13">
        <f>IF(COUNTA(tblTime[[#This Row],[TaskName]:[Entity]],tblTime[[#This Row],[FinalCategory]:[Hours]])=4,"FILLED","OPEN")</f>
        <v/>
      </c>
      <c r="N1206" s="13">
        <f>IF(SUMIFS(tblTime[Hours],tblTime[Date],tblTime[[#This Row],[Date]]) &gt; 20, "⚠ Over 20 hours!", "")</f>
        <v/>
      </c>
    </row>
    <row r="1207" hidden="1">
      <c r="B1207" s="14">
        <f>7+B1107</f>
        <v/>
      </c>
      <c r="C1207" s="15">
        <f>C1187</f>
        <v/>
      </c>
      <c r="D1207" s="13">
        <f>$G$2</f>
        <v/>
      </c>
      <c r="E1207" s="13">
        <f>IFERROR(_xlfn.XLOOKUP(D1207,tblEmployees[EmployeeName],tblEmployees[HomeDepartment],""),"")</f>
        <v/>
      </c>
      <c r="F1207" s="17" t="n"/>
      <c r="G1207" s="17" t="n"/>
      <c r="H1207" s="13">
        <f>IFERROR(INDEX(tblTasks[SuggestedCategory],MATCH(tblTime[[#This Row],[TaskName]],tblTasks[TaskName],0)),"")</f>
        <v/>
      </c>
      <c r="I1207" s="17" t="n"/>
      <c r="J1207" s="13">
        <f>IF(tblTime[[#This Row],[CategoryOverwrite]]="",tblTime[[#This Row],[SuggCategory]],tblTime[[#This Row],[CategoryOverwrite]])</f>
        <v/>
      </c>
      <c r="K1207" s="17" t="n"/>
      <c r="L1207" s="17" t="n"/>
      <c r="M1207" s="13">
        <f>IF(COUNTA(tblTime[[#This Row],[TaskName]:[Entity]],tblTime[[#This Row],[FinalCategory]:[Hours]])=4,"FILLED","OPEN")</f>
        <v/>
      </c>
      <c r="N1207" s="13">
        <f>IF(SUMIFS(tblTime[Hours],tblTime[Date],tblTime[[#This Row],[Date]]) &gt; 20, "⚠ Over 20 hours!", "")</f>
        <v/>
      </c>
    </row>
    <row r="1208" hidden="1">
      <c r="B1208" s="14">
        <f>7+B1108</f>
        <v/>
      </c>
      <c r="C1208" s="15">
        <f>C1188</f>
        <v/>
      </c>
      <c r="D1208" s="13">
        <f>$G$2</f>
        <v/>
      </c>
      <c r="E1208" s="13">
        <f>IFERROR(_xlfn.XLOOKUP(D1208,tblEmployees[EmployeeName],tblEmployees[HomeDepartment],""),"")</f>
        <v/>
      </c>
      <c r="F1208" s="17" t="n"/>
      <c r="G1208" s="17" t="n"/>
      <c r="H1208" s="13">
        <f>IFERROR(INDEX(tblTasks[SuggestedCategory],MATCH(tblTime[[#This Row],[TaskName]],tblTasks[TaskName],0)),"")</f>
        <v/>
      </c>
      <c r="I1208" s="17" t="n"/>
      <c r="J1208" s="13">
        <f>IF(tblTime[[#This Row],[CategoryOverwrite]]="",tblTime[[#This Row],[SuggCategory]],tblTime[[#This Row],[CategoryOverwrite]])</f>
        <v/>
      </c>
      <c r="K1208" s="17" t="n"/>
      <c r="L1208" s="17" t="n"/>
      <c r="M1208" s="13">
        <f>IF(COUNTA(tblTime[[#This Row],[TaskName]:[Entity]],tblTime[[#This Row],[FinalCategory]:[Hours]])=4,"FILLED","OPEN")</f>
        <v/>
      </c>
      <c r="N1208" s="13">
        <f>IF(SUMIFS(tblTime[Hours],tblTime[Date],tblTime[[#This Row],[Date]]) &gt; 20, "⚠ Over 20 hours!", "")</f>
        <v/>
      </c>
    </row>
    <row r="1209" hidden="1">
      <c r="B1209" s="14">
        <f>7+B1109</f>
        <v/>
      </c>
      <c r="C1209" s="15">
        <f>C1189</f>
        <v/>
      </c>
      <c r="D1209" s="13">
        <f>$G$2</f>
        <v/>
      </c>
      <c r="E1209" s="13">
        <f>IFERROR(_xlfn.XLOOKUP(D1209,tblEmployees[EmployeeName],tblEmployees[HomeDepartment],""),"")</f>
        <v/>
      </c>
      <c r="F1209" s="17" t="n"/>
      <c r="G1209" s="17" t="n"/>
      <c r="H1209" s="13">
        <f>IFERROR(INDEX(tblTasks[SuggestedCategory],MATCH(tblTime[[#This Row],[TaskName]],tblTasks[TaskName],0)),"")</f>
        <v/>
      </c>
      <c r="I1209" s="17" t="n"/>
      <c r="J1209" s="13">
        <f>IF(tblTime[[#This Row],[CategoryOverwrite]]="",tblTime[[#This Row],[SuggCategory]],tblTime[[#This Row],[CategoryOverwrite]])</f>
        <v/>
      </c>
      <c r="K1209" s="17" t="n"/>
      <c r="L1209" s="17" t="n"/>
      <c r="M1209" s="13">
        <f>IF(COUNTA(tblTime[[#This Row],[TaskName]:[Entity]],tblTime[[#This Row],[FinalCategory]:[Hours]])=4,"FILLED","OPEN")</f>
        <v/>
      </c>
      <c r="N1209" s="13">
        <f>IF(SUMIFS(tblTime[Hours],tblTime[Date],tblTime[[#This Row],[Date]]) &gt; 20, "⚠ Over 20 hours!", "")</f>
        <v/>
      </c>
    </row>
    <row r="1210" hidden="1">
      <c r="B1210" s="14">
        <f>7+B1110</f>
        <v/>
      </c>
      <c r="C1210" s="15">
        <f>C1190</f>
        <v/>
      </c>
      <c r="D1210" s="13">
        <f>$G$2</f>
        <v/>
      </c>
      <c r="E1210" s="13">
        <f>IFERROR(_xlfn.XLOOKUP(D1210,tblEmployees[EmployeeName],tblEmployees[HomeDepartment],""),"")</f>
        <v/>
      </c>
      <c r="F1210" s="17" t="n"/>
      <c r="G1210" s="17" t="n"/>
      <c r="H1210" s="13">
        <f>IFERROR(INDEX(tblTasks[SuggestedCategory],MATCH(tblTime[[#This Row],[TaskName]],tblTasks[TaskName],0)),"")</f>
        <v/>
      </c>
      <c r="I1210" s="17" t="n"/>
      <c r="J1210" s="13">
        <f>IF(tblTime[[#This Row],[CategoryOverwrite]]="",tblTime[[#This Row],[SuggCategory]],tblTime[[#This Row],[CategoryOverwrite]])</f>
        <v/>
      </c>
      <c r="K1210" s="17" t="n"/>
      <c r="L1210" s="17" t="n"/>
      <c r="M1210" s="13">
        <f>IF(COUNTA(tblTime[[#This Row],[TaskName]:[Entity]],tblTime[[#This Row],[FinalCategory]:[Hours]])=4,"FILLED","OPEN")</f>
        <v/>
      </c>
      <c r="N1210" s="13">
        <f>IF(SUMIFS(tblTime[Hours],tblTime[Date],tblTime[[#This Row],[Date]]) &gt; 20, "⚠ Over 20 hours!", "")</f>
        <v/>
      </c>
    </row>
    <row r="1211" hidden="1">
      <c r="B1211" s="14">
        <f>7+B1111</f>
        <v/>
      </c>
      <c r="C1211" s="15">
        <f>C1191</f>
        <v/>
      </c>
      <c r="D1211" s="13">
        <f>$G$2</f>
        <v/>
      </c>
      <c r="E1211" s="13">
        <f>IFERROR(_xlfn.XLOOKUP(D1211,tblEmployees[EmployeeName],tblEmployees[HomeDepartment],""),"")</f>
        <v/>
      </c>
      <c r="F1211" s="17" t="n"/>
      <c r="G1211" s="17" t="n"/>
      <c r="H1211" s="13">
        <f>IFERROR(INDEX(tblTasks[SuggestedCategory],MATCH(tblTime[[#This Row],[TaskName]],tblTasks[TaskName],0)),"")</f>
        <v/>
      </c>
      <c r="I1211" s="17" t="n"/>
      <c r="J1211" s="13">
        <f>IF(tblTime[[#This Row],[CategoryOverwrite]]="",tblTime[[#This Row],[SuggCategory]],tblTime[[#This Row],[CategoryOverwrite]])</f>
        <v/>
      </c>
      <c r="K1211" s="17" t="n"/>
      <c r="L1211" s="17" t="n"/>
      <c r="M1211" s="13">
        <f>IF(COUNTA(tblTime[[#This Row],[TaskName]:[Entity]],tblTime[[#This Row],[FinalCategory]:[Hours]])=4,"FILLED","OPEN")</f>
        <v/>
      </c>
      <c r="N1211" s="13">
        <f>IF(SUMIFS(tblTime[Hours],tblTime[Date],tblTime[[#This Row],[Date]]) &gt; 20, "⚠ Over 20 hours!", "")</f>
        <v/>
      </c>
    </row>
    <row r="1212" hidden="1">
      <c r="B1212" s="14">
        <f>7+B1112</f>
        <v/>
      </c>
      <c r="C1212" s="15">
        <f>C1192</f>
        <v/>
      </c>
      <c r="D1212" s="13">
        <f>$G$2</f>
        <v/>
      </c>
      <c r="E1212" s="13">
        <f>IFERROR(_xlfn.XLOOKUP(D1212,tblEmployees[EmployeeName],tblEmployees[HomeDepartment],""),"")</f>
        <v/>
      </c>
      <c r="F1212" s="17" t="n"/>
      <c r="G1212" s="17" t="n"/>
      <c r="H1212" s="13">
        <f>IFERROR(INDEX(tblTasks[SuggestedCategory],MATCH(tblTime[[#This Row],[TaskName]],tblTasks[TaskName],0)),"")</f>
        <v/>
      </c>
      <c r="I1212" s="17" t="n"/>
      <c r="J1212" s="13">
        <f>IF(tblTime[[#This Row],[CategoryOverwrite]]="",tblTime[[#This Row],[SuggCategory]],tblTime[[#This Row],[CategoryOverwrite]])</f>
        <v/>
      </c>
      <c r="K1212" s="17" t="n"/>
      <c r="L1212" s="17" t="n"/>
      <c r="M1212" s="13">
        <f>IF(COUNTA(tblTime[[#This Row],[TaskName]:[Entity]],tblTime[[#This Row],[FinalCategory]:[Hours]])=4,"FILLED","OPEN")</f>
        <v/>
      </c>
      <c r="N1212" s="13">
        <f>IF(SUMIFS(tblTime[Hours],tblTime[Date],tblTime[[#This Row],[Date]]) &gt; 20, "⚠ Over 20 hours!", "")</f>
        <v/>
      </c>
    </row>
    <row r="1213" hidden="1">
      <c r="B1213" s="14">
        <f>7+B1113</f>
        <v/>
      </c>
      <c r="C1213" s="15">
        <f>C1193</f>
        <v/>
      </c>
      <c r="D1213" s="13">
        <f>$G$2</f>
        <v/>
      </c>
      <c r="E1213" s="13">
        <f>IFERROR(_xlfn.XLOOKUP(D1213,tblEmployees[EmployeeName],tblEmployees[HomeDepartment],""),"")</f>
        <v/>
      </c>
      <c r="F1213" s="17" t="n"/>
      <c r="G1213" s="17" t="n"/>
      <c r="H1213" s="13">
        <f>IFERROR(INDEX(tblTasks[SuggestedCategory],MATCH(tblTime[[#This Row],[TaskName]],tblTasks[TaskName],0)),"")</f>
        <v/>
      </c>
      <c r="I1213" s="17" t="n"/>
      <c r="J1213" s="13">
        <f>IF(tblTime[[#This Row],[CategoryOverwrite]]="",tblTime[[#This Row],[SuggCategory]],tblTime[[#This Row],[CategoryOverwrite]])</f>
        <v/>
      </c>
      <c r="K1213" s="17" t="n"/>
      <c r="L1213" s="17" t="n"/>
      <c r="M1213" s="13">
        <f>IF(COUNTA(tblTime[[#This Row],[TaskName]:[Entity]],tblTime[[#This Row],[FinalCategory]:[Hours]])=4,"FILLED","OPEN")</f>
        <v/>
      </c>
      <c r="N1213" s="13">
        <f>IF(SUMIFS(tblTime[Hours],tblTime[Date],tblTime[[#This Row],[Date]]) &gt; 20, "⚠ Over 20 hours!", "")</f>
        <v/>
      </c>
    </row>
    <row r="1214" hidden="1">
      <c r="B1214" s="14">
        <f>7+B1114</f>
        <v/>
      </c>
      <c r="C1214" s="15">
        <f>C1194</f>
        <v/>
      </c>
      <c r="D1214" s="13">
        <f>$G$2</f>
        <v/>
      </c>
      <c r="E1214" s="13">
        <f>IFERROR(_xlfn.XLOOKUP(D1214,tblEmployees[EmployeeName],tblEmployees[HomeDepartment],""),"")</f>
        <v/>
      </c>
      <c r="F1214" s="17" t="n"/>
      <c r="G1214" s="17" t="n"/>
      <c r="H1214" s="13">
        <f>IFERROR(INDEX(tblTasks[SuggestedCategory],MATCH(tblTime[[#This Row],[TaskName]],tblTasks[TaskName],0)),"")</f>
        <v/>
      </c>
      <c r="I1214" s="17" t="n"/>
      <c r="J1214" s="13">
        <f>IF(tblTime[[#This Row],[CategoryOverwrite]]="",tblTime[[#This Row],[SuggCategory]],tblTime[[#This Row],[CategoryOverwrite]])</f>
        <v/>
      </c>
      <c r="K1214" s="17" t="n"/>
      <c r="L1214" s="17" t="n"/>
      <c r="M1214" s="13">
        <f>IF(COUNTA(tblTime[[#This Row],[TaskName]:[Entity]],tblTime[[#This Row],[FinalCategory]:[Hours]])=4,"FILLED","OPEN")</f>
        <v/>
      </c>
      <c r="N1214" s="13">
        <f>IF(SUMIFS(tblTime[Hours],tblTime[Date],tblTime[[#This Row],[Date]]) &gt; 20, "⚠ Over 20 hours!", "")</f>
        <v/>
      </c>
    </row>
    <row r="1215" hidden="1">
      <c r="B1215" s="14">
        <f>7+B1115</f>
        <v/>
      </c>
      <c r="C1215" s="15">
        <f>C1195</f>
        <v/>
      </c>
      <c r="D1215" s="13">
        <f>$G$2</f>
        <v/>
      </c>
      <c r="E1215" s="13">
        <f>IFERROR(_xlfn.XLOOKUP(D1215,tblEmployees[EmployeeName],tblEmployees[HomeDepartment],""),"")</f>
        <v/>
      </c>
      <c r="F1215" s="17" t="n"/>
      <c r="G1215" s="17" t="n"/>
      <c r="H1215" s="13">
        <f>IFERROR(INDEX(tblTasks[SuggestedCategory],MATCH(tblTime[[#This Row],[TaskName]],tblTasks[TaskName],0)),"")</f>
        <v/>
      </c>
      <c r="I1215" s="17" t="n"/>
      <c r="J1215" s="13">
        <f>IF(tblTime[[#This Row],[CategoryOverwrite]]="",tblTime[[#This Row],[SuggCategory]],tblTime[[#This Row],[CategoryOverwrite]])</f>
        <v/>
      </c>
      <c r="K1215" s="17" t="n"/>
      <c r="L1215" s="17" t="n"/>
      <c r="M1215" s="13">
        <f>IF(COUNTA(tblTime[[#This Row],[TaskName]:[Entity]],tblTime[[#This Row],[FinalCategory]:[Hours]])=4,"FILLED","OPEN")</f>
        <v/>
      </c>
      <c r="N1215" s="13">
        <f>IF(SUMIFS(tblTime[Hours],tblTime[Date],tblTime[[#This Row],[Date]]) &gt; 20, "⚠ Over 20 hours!", "")</f>
        <v/>
      </c>
    </row>
    <row r="1216" hidden="1">
      <c r="B1216" s="14">
        <f>7+B1116</f>
        <v/>
      </c>
      <c r="C1216" s="15">
        <f>C1196</f>
        <v/>
      </c>
      <c r="D1216" s="13">
        <f>$G$2</f>
        <v/>
      </c>
      <c r="E1216" s="13">
        <f>IFERROR(_xlfn.XLOOKUP(D1216,tblEmployees[EmployeeName],tblEmployees[HomeDepartment],""),"")</f>
        <v/>
      </c>
      <c r="F1216" s="17" t="n"/>
      <c r="G1216" s="17" t="n"/>
      <c r="H1216" s="13">
        <f>IFERROR(INDEX(tblTasks[SuggestedCategory],MATCH(tblTime[[#This Row],[TaskName]],tblTasks[TaskName],0)),"")</f>
        <v/>
      </c>
      <c r="I1216" s="17" t="n"/>
      <c r="J1216" s="13">
        <f>IF(tblTime[[#This Row],[CategoryOverwrite]]="",tblTime[[#This Row],[SuggCategory]],tblTime[[#This Row],[CategoryOverwrite]])</f>
        <v/>
      </c>
      <c r="K1216" s="17" t="n"/>
      <c r="L1216" s="17" t="n"/>
      <c r="M1216" s="13">
        <f>IF(COUNTA(tblTime[[#This Row],[TaskName]:[Entity]],tblTime[[#This Row],[FinalCategory]:[Hours]])=4,"FILLED","OPEN")</f>
        <v/>
      </c>
      <c r="N1216" s="13">
        <f>IF(SUMIFS(tblTime[Hours],tblTime[Date],tblTime[[#This Row],[Date]]) &gt; 20, "⚠ Over 20 hours!", "")</f>
        <v/>
      </c>
    </row>
    <row r="1217" hidden="1">
      <c r="B1217" s="14">
        <f>7+B1117</f>
        <v/>
      </c>
      <c r="C1217" s="15">
        <f>C1197</f>
        <v/>
      </c>
      <c r="D1217" s="13">
        <f>$G$2</f>
        <v/>
      </c>
      <c r="E1217" s="13">
        <f>IFERROR(_xlfn.XLOOKUP(D1217,tblEmployees[EmployeeName],tblEmployees[HomeDepartment],""),"")</f>
        <v/>
      </c>
      <c r="F1217" s="17" t="n"/>
      <c r="G1217" s="17" t="n"/>
      <c r="H1217" s="13">
        <f>IFERROR(INDEX(tblTasks[SuggestedCategory],MATCH(tblTime[[#This Row],[TaskName]],tblTasks[TaskName],0)),"")</f>
        <v/>
      </c>
      <c r="I1217" s="17" t="n"/>
      <c r="J1217" s="13">
        <f>IF(tblTime[[#This Row],[CategoryOverwrite]]="",tblTime[[#This Row],[SuggCategory]],tblTime[[#This Row],[CategoryOverwrite]])</f>
        <v/>
      </c>
      <c r="K1217" s="17" t="n"/>
      <c r="L1217" s="17" t="n"/>
      <c r="M1217" s="13">
        <f>IF(COUNTA(tblTime[[#This Row],[TaskName]:[Entity]],tblTime[[#This Row],[FinalCategory]:[Hours]])=4,"FILLED","OPEN")</f>
        <v/>
      </c>
      <c r="N1217" s="13">
        <f>IF(SUMIFS(tblTime[Hours],tblTime[Date],tblTime[[#This Row],[Date]]) &gt; 20, "⚠ Over 20 hours!", "")</f>
        <v/>
      </c>
    </row>
    <row r="1218" hidden="1">
      <c r="B1218" s="14">
        <f>7+B1118</f>
        <v/>
      </c>
      <c r="C1218" s="15">
        <f>C1198</f>
        <v/>
      </c>
      <c r="D1218" s="13">
        <f>$G$2</f>
        <v/>
      </c>
      <c r="E1218" s="13">
        <f>IFERROR(_xlfn.XLOOKUP(D1218,tblEmployees[EmployeeName],tblEmployees[HomeDepartment],""),"")</f>
        <v/>
      </c>
      <c r="F1218" s="17" t="n"/>
      <c r="G1218" s="17" t="n"/>
      <c r="H1218" s="13">
        <f>IFERROR(INDEX(tblTasks[SuggestedCategory],MATCH(tblTime[[#This Row],[TaskName]],tblTasks[TaskName],0)),"")</f>
        <v/>
      </c>
      <c r="I1218" s="17" t="n"/>
      <c r="J1218" s="13">
        <f>IF(tblTime[[#This Row],[CategoryOverwrite]]="",tblTime[[#This Row],[SuggCategory]],tblTime[[#This Row],[CategoryOverwrite]])</f>
        <v/>
      </c>
      <c r="K1218" s="17" t="n"/>
      <c r="L1218" s="17" t="n"/>
      <c r="M1218" s="13">
        <f>IF(COUNTA(tblTime[[#This Row],[TaskName]:[Entity]],tblTime[[#This Row],[FinalCategory]:[Hours]])=4,"FILLED","OPEN")</f>
        <v/>
      </c>
      <c r="N1218" s="13">
        <f>IF(SUMIFS(tblTime[Hours],tblTime[Date],tblTime[[#This Row],[Date]]) &gt; 20, "⚠ Over 20 hours!", "")</f>
        <v/>
      </c>
    </row>
    <row r="1219" hidden="1">
      <c r="B1219" s="14">
        <f>7+B1119</f>
        <v/>
      </c>
      <c r="C1219" s="15">
        <f>C1199</f>
        <v/>
      </c>
      <c r="D1219" s="13">
        <f>$G$2</f>
        <v/>
      </c>
      <c r="E1219" s="13">
        <f>IFERROR(_xlfn.XLOOKUP(D1219,tblEmployees[EmployeeName],tblEmployees[HomeDepartment],""),"")</f>
        <v/>
      </c>
      <c r="F1219" s="17" t="n"/>
      <c r="G1219" s="17" t="n"/>
      <c r="H1219" s="13">
        <f>IFERROR(INDEX(tblTasks[SuggestedCategory],MATCH(tblTime[[#This Row],[TaskName]],tblTasks[TaskName],0)),"")</f>
        <v/>
      </c>
      <c r="I1219" s="17" t="n"/>
      <c r="J1219" s="13">
        <f>IF(tblTime[[#This Row],[CategoryOverwrite]]="",tblTime[[#This Row],[SuggCategory]],tblTime[[#This Row],[CategoryOverwrite]])</f>
        <v/>
      </c>
      <c r="K1219" s="17" t="n"/>
      <c r="L1219" s="17" t="n"/>
      <c r="M1219" s="13">
        <f>IF(COUNTA(tblTime[[#This Row],[TaskName]:[Entity]],tblTime[[#This Row],[FinalCategory]:[Hours]])=4,"FILLED","OPEN")</f>
        <v/>
      </c>
      <c r="N1219" s="13">
        <f>IF(SUMIFS(tblTime[Hours],tblTime[Date],tblTime[[#This Row],[Date]]) &gt; 20, "⚠ Over 20 hours!", "")</f>
        <v/>
      </c>
    </row>
    <row r="1220" hidden="1">
      <c r="B1220" s="14">
        <f>7+B1120</f>
        <v/>
      </c>
      <c r="C1220" s="15">
        <f>C1200</f>
        <v/>
      </c>
      <c r="D1220" s="13">
        <f>$G$2</f>
        <v/>
      </c>
      <c r="E1220" s="13">
        <f>IFERROR(_xlfn.XLOOKUP(D1220,tblEmployees[EmployeeName],tblEmployees[HomeDepartment],""),"")</f>
        <v/>
      </c>
      <c r="F1220" s="17" t="n"/>
      <c r="G1220" s="17" t="n"/>
      <c r="H1220" s="13">
        <f>IFERROR(INDEX(tblTasks[SuggestedCategory],MATCH(tblTime[[#This Row],[TaskName]],tblTasks[TaskName],0)),"")</f>
        <v/>
      </c>
      <c r="I1220" s="17" t="n"/>
      <c r="J1220" s="13">
        <f>IF(tblTime[[#This Row],[CategoryOverwrite]]="",tblTime[[#This Row],[SuggCategory]],tblTime[[#This Row],[CategoryOverwrite]])</f>
        <v/>
      </c>
      <c r="K1220" s="17" t="n"/>
      <c r="L1220" s="17" t="n"/>
      <c r="M1220" s="13">
        <f>IF(COUNTA(tblTime[[#This Row],[TaskName]:[Entity]],tblTime[[#This Row],[FinalCategory]:[Hours]])=4,"FILLED","OPEN")</f>
        <v/>
      </c>
      <c r="N1220" s="13">
        <f>IF(SUMIFS(tblTime[Hours],tblTime[Date],tblTime[[#This Row],[Date]]) &gt; 20, "⚠ Over 20 hours!", "")</f>
        <v/>
      </c>
    </row>
    <row r="1221" hidden="1">
      <c r="B1221" s="14">
        <f>7+B1121</f>
        <v/>
      </c>
      <c r="C1221" s="15">
        <f>C1201</f>
        <v/>
      </c>
      <c r="D1221" s="13">
        <f>$G$2</f>
        <v/>
      </c>
      <c r="E1221" s="13">
        <f>IFERROR(_xlfn.XLOOKUP(D1221,tblEmployees[EmployeeName],tblEmployees[HomeDepartment],""),"")</f>
        <v/>
      </c>
      <c r="F1221" s="17" t="n"/>
      <c r="G1221" s="17" t="n"/>
      <c r="H1221" s="13">
        <f>IFERROR(INDEX(tblTasks[SuggestedCategory],MATCH(tblTime[[#This Row],[TaskName]],tblTasks[TaskName],0)),"")</f>
        <v/>
      </c>
      <c r="I1221" s="17" t="n"/>
      <c r="J1221" s="13">
        <f>IF(tblTime[[#This Row],[CategoryOverwrite]]="",tblTime[[#This Row],[SuggCategory]],tblTime[[#This Row],[CategoryOverwrite]])</f>
        <v/>
      </c>
      <c r="K1221" s="17" t="n"/>
      <c r="L1221" s="17" t="n"/>
      <c r="M1221" s="13">
        <f>IF(COUNTA(tblTime[[#This Row],[TaskName]:[Entity]],tblTime[[#This Row],[FinalCategory]:[Hours]])=4,"FILLED","OPEN")</f>
        <v/>
      </c>
      <c r="N1221" s="13">
        <f>IF(SUMIFS(tblTime[Hours],tblTime[Date],tblTime[[#This Row],[Date]]) &gt; 20, "⚠ Over 20 hours!", "")</f>
        <v/>
      </c>
    </row>
    <row r="1222" hidden="1">
      <c r="B1222" s="14">
        <f>7+B1122</f>
        <v/>
      </c>
      <c r="C1222" s="15">
        <f>C1202</f>
        <v/>
      </c>
      <c r="D1222" s="13">
        <f>$G$2</f>
        <v/>
      </c>
      <c r="E1222" s="13">
        <f>IFERROR(_xlfn.XLOOKUP(D1222,tblEmployees[EmployeeName],tblEmployees[HomeDepartment],""),"")</f>
        <v/>
      </c>
      <c r="F1222" s="17" t="n"/>
      <c r="G1222" s="17" t="n"/>
      <c r="H1222" s="13">
        <f>IFERROR(INDEX(tblTasks[SuggestedCategory],MATCH(tblTime[[#This Row],[TaskName]],tblTasks[TaskName],0)),"")</f>
        <v/>
      </c>
      <c r="I1222" s="17" t="n"/>
      <c r="J1222" s="13">
        <f>IF(tblTime[[#This Row],[CategoryOverwrite]]="",tblTime[[#This Row],[SuggCategory]],tblTime[[#This Row],[CategoryOverwrite]])</f>
        <v/>
      </c>
      <c r="K1222" s="17" t="n"/>
      <c r="L1222" s="17" t="n"/>
      <c r="M1222" s="13">
        <f>IF(COUNTA(tblTime[[#This Row],[TaskName]:[Entity]],tblTime[[#This Row],[FinalCategory]:[Hours]])=4,"FILLED","OPEN")</f>
        <v/>
      </c>
      <c r="N1222" s="13">
        <f>IF(SUMIFS(tblTime[Hours],tblTime[Date],tblTime[[#This Row],[Date]]) &gt; 20, "⚠ Over 20 hours!", "")</f>
        <v/>
      </c>
    </row>
    <row r="1223" hidden="1">
      <c r="B1223" s="14">
        <f>7+B1123</f>
        <v/>
      </c>
      <c r="C1223" s="15">
        <f>C1203</f>
        <v/>
      </c>
      <c r="D1223" s="13">
        <f>$G$2</f>
        <v/>
      </c>
      <c r="E1223" s="13">
        <f>IFERROR(_xlfn.XLOOKUP(D1223,tblEmployees[EmployeeName],tblEmployees[HomeDepartment],""),"")</f>
        <v/>
      </c>
      <c r="F1223" s="17" t="n"/>
      <c r="G1223" s="17" t="n"/>
      <c r="H1223" s="13">
        <f>IFERROR(INDEX(tblTasks[SuggestedCategory],MATCH(tblTime[[#This Row],[TaskName]],tblTasks[TaskName],0)),"")</f>
        <v/>
      </c>
      <c r="I1223" s="17" t="n"/>
      <c r="J1223" s="13">
        <f>IF(tblTime[[#This Row],[CategoryOverwrite]]="",tblTime[[#This Row],[SuggCategory]],tblTime[[#This Row],[CategoryOverwrite]])</f>
        <v/>
      </c>
      <c r="K1223" s="17" t="n"/>
      <c r="L1223" s="17" t="n"/>
      <c r="M1223" s="13">
        <f>IF(COUNTA(tblTime[[#This Row],[TaskName]:[Entity]],tblTime[[#This Row],[FinalCategory]:[Hours]])=4,"FILLED","OPEN")</f>
        <v/>
      </c>
      <c r="N1223" s="13">
        <f>IF(SUMIFS(tblTime[Hours],tblTime[Date],tblTime[[#This Row],[Date]]) &gt; 20, "⚠ Over 20 hours!", "")</f>
        <v/>
      </c>
    </row>
    <row r="1224" hidden="1">
      <c r="B1224" s="14">
        <f>7+B1124</f>
        <v/>
      </c>
      <c r="C1224" s="15">
        <f>C1204</f>
        <v/>
      </c>
      <c r="D1224" s="13">
        <f>$G$2</f>
        <v/>
      </c>
      <c r="E1224" s="13">
        <f>IFERROR(_xlfn.XLOOKUP(D1224,tblEmployees[EmployeeName],tblEmployees[HomeDepartment],""),"")</f>
        <v/>
      </c>
      <c r="F1224" s="17" t="n"/>
      <c r="G1224" s="17" t="n"/>
      <c r="H1224" s="13">
        <f>IFERROR(INDEX(tblTasks[SuggestedCategory],MATCH(tblTime[[#This Row],[TaskName]],tblTasks[TaskName],0)),"")</f>
        <v/>
      </c>
      <c r="I1224" s="17" t="n"/>
      <c r="J1224" s="13">
        <f>IF(tblTime[[#This Row],[CategoryOverwrite]]="",tblTime[[#This Row],[SuggCategory]],tblTime[[#This Row],[CategoryOverwrite]])</f>
        <v/>
      </c>
      <c r="K1224" s="17" t="n"/>
      <c r="L1224" s="17" t="n"/>
      <c r="M1224" s="13">
        <f>IF(COUNTA(tblTime[[#This Row],[TaskName]:[Entity]],tblTime[[#This Row],[FinalCategory]:[Hours]])=4,"FILLED","OPEN")</f>
        <v/>
      </c>
      <c r="N1224" s="13">
        <f>IF(SUMIFS(tblTime[Hours],tblTime[Date],tblTime[[#This Row],[Date]]) &gt; 20, "⚠ Over 20 hours!", "")</f>
        <v/>
      </c>
    </row>
    <row r="1225" hidden="1">
      <c r="B1225" s="14">
        <f>7+B1125</f>
        <v/>
      </c>
      <c r="C1225" s="15">
        <f>C1205</f>
        <v/>
      </c>
      <c r="D1225" s="13">
        <f>$G$2</f>
        <v/>
      </c>
      <c r="E1225" s="13">
        <f>IFERROR(_xlfn.XLOOKUP(D1225,tblEmployees[EmployeeName],tblEmployees[HomeDepartment],""),"")</f>
        <v/>
      </c>
      <c r="F1225" s="17" t="n"/>
      <c r="G1225" s="17" t="n"/>
      <c r="H1225" s="13">
        <f>IFERROR(INDEX(tblTasks[SuggestedCategory],MATCH(tblTime[[#This Row],[TaskName]],tblTasks[TaskName],0)),"")</f>
        <v/>
      </c>
      <c r="I1225" s="17" t="n"/>
      <c r="J1225" s="13">
        <f>IF(tblTime[[#This Row],[CategoryOverwrite]]="",tblTime[[#This Row],[SuggCategory]],tblTime[[#This Row],[CategoryOverwrite]])</f>
        <v/>
      </c>
      <c r="K1225" s="17" t="n"/>
      <c r="L1225" s="17" t="n"/>
      <c r="M1225" s="13">
        <f>IF(COUNTA(tblTime[[#This Row],[TaskName]:[Entity]],tblTime[[#This Row],[FinalCategory]:[Hours]])=4,"FILLED","OPEN")</f>
        <v/>
      </c>
      <c r="N1225" s="13">
        <f>IF(SUMIFS(tblTime[Hours],tblTime[Date],tblTime[[#This Row],[Date]]) &gt; 20, "⚠ Over 20 hours!", "")</f>
        <v/>
      </c>
    </row>
    <row r="1226" hidden="1">
      <c r="B1226" s="14">
        <f>7+B1126</f>
        <v/>
      </c>
      <c r="C1226" s="15">
        <f>C1206</f>
        <v/>
      </c>
      <c r="D1226" s="13">
        <f>$G$2</f>
        <v/>
      </c>
      <c r="E1226" s="13">
        <f>IFERROR(_xlfn.XLOOKUP(D1226,tblEmployees[EmployeeName],tblEmployees[HomeDepartment],""),"")</f>
        <v/>
      </c>
      <c r="F1226" s="17" t="n"/>
      <c r="G1226" s="17" t="n"/>
      <c r="H1226" s="13">
        <f>IFERROR(INDEX(tblTasks[SuggestedCategory],MATCH(tblTime[[#This Row],[TaskName]],tblTasks[TaskName],0)),"")</f>
        <v/>
      </c>
      <c r="I1226" s="17" t="n"/>
      <c r="J1226" s="13">
        <f>IF(tblTime[[#This Row],[CategoryOverwrite]]="",tblTime[[#This Row],[SuggCategory]],tblTime[[#This Row],[CategoryOverwrite]])</f>
        <v/>
      </c>
      <c r="K1226" s="17" t="n"/>
      <c r="L1226" s="17" t="n"/>
      <c r="M1226" s="13">
        <f>IF(COUNTA(tblTime[[#This Row],[TaskName]:[Entity]],tblTime[[#This Row],[FinalCategory]:[Hours]])=4,"FILLED","OPEN")</f>
        <v/>
      </c>
      <c r="N1226" s="13">
        <f>IF(SUMIFS(tblTime[Hours],tblTime[Date],tblTime[[#This Row],[Date]]) &gt; 20, "⚠ Over 20 hours!", "")</f>
        <v/>
      </c>
    </row>
    <row r="1227" hidden="1">
      <c r="B1227" s="14">
        <f>7+B1127</f>
        <v/>
      </c>
      <c r="C1227" s="15">
        <f>C1207</f>
        <v/>
      </c>
      <c r="D1227" s="13">
        <f>$G$2</f>
        <v/>
      </c>
      <c r="E1227" s="13">
        <f>IFERROR(_xlfn.XLOOKUP(D1227,tblEmployees[EmployeeName],tblEmployees[HomeDepartment],""),"")</f>
        <v/>
      </c>
      <c r="F1227" s="17" t="n"/>
      <c r="G1227" s="17" t="n"/>
      <c r="H1227" s="13">
        <f>IFERROR(INDEX(tblTasks[SuggestedCategory],MATCH(tblTime[[#This Row],[TaskName]],tblTasks[TaskName],0)),"")</f>
        <v/>
      </c>
      <c r="I1227" s="17" t="n"/>
      <c r="J1227" s="13">
        <f>IF(tblTime[[#This Row],[CategoryOverwrite]]="",tblTime[[#This Row],[SuggCategory]],tblTime[[#This Row],[CategoryOverwrite]])</f>
        <v/>
      </c>
      <c r="K1227" s="17" t="n"/>
      <c r="L1227" s="17" t="n"/>
      <c r="M1227" s="13">
        <f>IF(COUNTA(tblTime[[#This Row],[TaskName]:[Entity]],tblTime[[#This Row],[FinalCategory]:[Hours]])=4,"FILLED","OPEN")</f>
        <v/>
      </c>
      <c r="N1227" s="13">
        <f>IF(SUMIFS(tblTime[Hours],tblTime[Date],tblTime[[#This Row],[Date]]) &gt; 20, "⚠ Over 20 hours!", "")</f>
        <v/>
      </c>
    </row>
    <row r="1228" hidden="1">
      <c r="B1228" s="14">
        <f>7+B1128</f>
        <v/>
      </c>
      <c r="C1228" s="15">
        <f>C1208</f>
        <v/>
      </c>
      <c r="D1228" s="13">
        <f>$G$2</f>
        <v/>
      </c>
      <c r="E1228" s="13">
        <f>IFERROR(_xlfn.XLOOKUP(D1228,tblEmployees[EmployeeName],tblEmployees[HomeDepartment],""),"")</f>
        <v/>
      </c>
      <c r="F1228" s="17" t="n"/>
      <c r="G1228" s="17" t="n"/>
      <c r="H1228" s="13">
        <f>IFERROR(INDEX(tblTasks[SuggestedCategory],MATCH(tblTime[[#This Row],[TaskName]],tblTasks[TaskName],0)),"")</f>
        <v/>
      </c>
      <c r="I1228" s="17" t="n"/>
      <c r="J1228" s="13">
        <f>IF(tblTime[[#This Row],[CategoryOverwrite]]="",tblTime[[#This Row],[SuggCategory]],tblTime[[#This Row],[CategoryOverwrite]])</f>
        <v/>
      </c>
      <c r="K1228" s="17" t="n"/>
      <c r="L1228" s="17" t="n"/>
      <c r="M1228" s="13">
        <f>IF(COUNTA(tblTime[[#This Row],[TaskName]:[Entity]],tblTime[[#This Row],[FinalCategory]:[Hours]])=4,"FILLED","OPEN")</f>
        <v/>
      </c>
      <c r="N1228" s="13">
        <f>IF(SUMIFS(tblTime[Hours],tblTime[Date],tblTime[[#This Row],[Date]]) &gt; 20, "⚠ Over 20 hours!", "")</f>
        <v/>
      </c>
    </row>
    <row r="1229" hidden="1">
      <c r="B1229" s="14">
        <f>7+B1129</f>
        <v/>
      </c>
      <c r="C1229" s="15">
        <f>C1209</f>
        <v/>
      </c>
      <c r="D1229" s="13">
        <f>$G$2</f>
        <v/>
      </c>
      <c r="E1229" s="13">
        <f>IFERROR(_xlfn.XLOOKUP(D1229,tblEmployees[EmployeeName],tblEmployees[HomeDepartment],""),"")</f>
        <v/>
      </c>
      <c r="F1229" s="17" t="n"/>
      <c r="G1229" s="17" t="n"/>
      <c r="H1229" s="13">
        <f>IFERROR(INDEX(tblTasks[SuggestedCategory],MATCH(tblTime[[#This Row],[TaskName]],tblTasks[TaskName],0)),"")</f>
        <v/>
      </c>
      <c r="I1229" s="17" t="n"/>
      <c r="J1229" s="13">
        <f>IF(tblTime[[#This Row],[CategoryOverwrite]]="",tblTime[[#This Row],[SuggCategory]],tblTime[[#This Row],[CategoryOverwrite]])</f>
        <v/>
      </c>
      <c r="K1229" s="17" t="n"/>
      <c r="L1229" s="17" t="n"/>
      <c r="M1229" s="13">
        <f>IF(COUNTA(tblTime[[#This Row],[TaskName]:[Entity]],tblTime[[#This Row],[FinalCategory]:[Hours]])=4,"FILLED","OPEN")</f>
        <v/>
      </c>
      <c r="N1229" s="13">
        <f>IF(SUMIFS(tblTime[Hours],tblTime[Date],tblTime[[#This Row],[Date]]) &gt; 20, "⚠ Over 20 hours!", "")</f>
        <v/>
      </c>
    </row>
    <row r="1230" hidden="1">
      <c r="B1230" s="14">
        <f>7+B1130</f>
        <v/>
      </c>
      <c r="C1230" s="15">
        <f>C1210</f>
        <v/>
      </c>
      <c r="D1230" s="13">
        <f>$G$2</f>
        <v/>
      </c>
      <c r="E1230" s="13">
        <f>IFERROR(_xlfn.XLOOKUP(D1230,tblEmployees[EmployeeName],tblEmployees[HomeDepartment],""),"")</f>
        <v/>
      </c>
      <c r="F1230" s="17" t="n"/>
      <c r="G1230" s="17" t="n"/>
      <c r="H1230" s="13">
        <f>IFERROR(INDEX(tblTasks[SuggestedCategory],MATCH(tblTime[[#This Row],[TaskName]],tblTasks[TaskName],0)),"")</f>
        <v/>
      </c>
      <c r="I1230" s="17" t="n"/>
      <c r="J1230" s="13">
        <f>IF(tblTime[[#This Row],[CategoryOverwrite]]="",tblTime[[#This Row],[SuggCategory]],tblTime[[#This Row],[CategoryOverwrite]])</f>
        <v/>
      </c>
      <c r="K1230" s="17" t="n"/>
      <c r="L1230" s="17" t="n"/>
      <c r="M1230" s="13">
        <f>IF(COUNTA(tblTime[[#This Row],[TaskName]:[Entity]],tblTime[[#This Row],[FinalCategory]:[Hours]])=4,"FILLED","OPEN")</f>
        <v/>
      </c>
      <c r="N1230" s="13">
        <f>IF(SUMIFS(tblTime[Hours],tblTime[Date],tblTime[[#This Row],[Date]]) &gt; 20, "⚠ Over 20 hours!", "")</f>
        <v/>
      </c>
    </row>
    <row r="1231" hidden="1">
      <c r="B1231" s="14">
        <f>7+B1131</f>
        <v/>
      </c>
      <c r="C1231" s="15">
        <f>C1211</f>
        <v/>
      </c>
      <c r="D1231" s="13">
        <f>$G$2</f>
        <v/>
      </c>
      <c r="E1231" s="13">
        <f>IFERROR(_xlfn.XLOOKUP(D1231,tblEmployees[EmployeeName],tblEmployees[HomeDepartment],""),"")</f>
        <v/>
      </c>
      <c r="F1231" s="17" t="n"/>
      <c r="G1231" s="17" t="n"/>
      <c r="H1231" s="13">
        <f>IFERROR(INDEX(tblTasks[SuggestedCategory],MATCH(tblTime[[#This Row],[TaskName]],tblTasks[TaskName],0)),"")</f>
        <v/>
      </c>
      <c r="I1231" s="17" t="n"/>
      <c r="J1231" s="13">
        <f>IF(tblTime[[#This Row],[CategoryOverwrite]]="",tblTime[[#This Row],[SuggCategory]],tblTime[[#This Row],[CategoryOverwrite]])</f>
        <v/>
      </c>
      <c r="K1231" s="17" t="n"/>
      <c r="L1231" s="17" t="n"/>
      <c r="M1231" s="13">
        <f>IF(COUNTA(tblTime[[#This Row],[TaskName]:[Entity]],tblTime[[#This Row],[FinalCategory]:[Hours]])=4,"FILLED","OPEN")</f>
        <v/>
      </c>
      <c r="N1231" s="13">
        <f>IF(SUMIFS(tblTime[Hours],tblTime[Date],tblTime[[#This Row],[Date]]) &gt; 20, "⚠ Over 20 hours!", "")</f>
        <v/>
      </c>
    </row>
    <row r="1232" hidden="1">
      <c r="B1232" s="14">
        <f>7+B1132</f>
        <v/>
      </c>
      <c r="C1232" s="15">
        <f>C1212</f>
        <v/>
      </c>
      <c r="D1232" s="13">
        <f>$G$2</f>
        <v/>
      </c>
      <c r="E1232" s="13">
        <f>IFERROR(_xlfn.XLOOKUP(D1232,tblEmployees[EmployeeName],tblEmployees[HomeDepartment],""),"")</f>
        <v/>
      </c>
      <c r="F1232" s="17" t="n"/>
      <c r="G1232" s="17" t="n"/>
      <c r="H1232" s="13">
        <f>IFERROR(INDEX(tblTasks[SuggestedCategory],MATCH(tblTime[[#This Row],[TaskName]],tblTasks[TaskName],0)),"")</f>
        <v/>
      </c>
      <c r="I1232" s="17" t="n"/>
      <c r="J1232" s="13">
        <f>IF(tblTime[[#This Row],[CategoryOverwrite]]="",tblTime[[#This Row],[SuggCategory]],tblTime[[#This Row],[CategoryOverwrite]])</f>
        <v/>
      </c>
      <c r="K1232" s="17" t="n"/>
      <c r="L1232" s="17" t="n"/>
      <c r="M1232" s="13">
        <f>IF(COUNTA(tblTime[[#This Row],[TaskName]:[Entity]],tblTime[[#This Row],[FinalCategory]:[Hours]])=4,"FILLED","OPEN")</f>
        <v/>
      </c>
      <c r="N1232" s="13">
        <f>IF(SUMIFS(tblTime[Hours],tblTime[Date],tblTime[[#This Row],[Date]]) &gt; 20, "⚠ Over 20 hours!", "")</f>
        <v/>
      </c>
    </row>
    <row r="1233" hidden="1">
      <c r="B1233" s="14">
        <f>7+B1133</f>
        <v/>
      </c>
      <c r="C1233" s="15">
        <f>C1213</f>
        <v/>
      </c>
      <c r="D1233" s="13">
        <f>$G$2</f>
        <v/>
      </c>
      <c r="E1233" s="13">
        <f>IFERROR(_xlfn.XLOOKUP(D1233,tblEmployees[EmployeeName],tblEmployees[HomeDepartment],""),"")</f>
        <v/>
      </c>
      <c r="F1233" s="17" t="n"/>
      <c r="G1233" s="17" t="n"/>
      <c r="H1233" s="13">
        <f>IFERROR(INDEX(tblTasks[SuggestedCategory],MATCH(tblTime[[#This Row],[TaskName]],tblTasks[TaskName],0)),"")</f>
        <v/>
      </c>
      <c r="I1233" s="17" t="n"/>
      <c r="J1233" s="13">
        <f>IF(tblTime[[#This Row],[CategoryOverwrite]]="",tblTime[[#This Row],[SuggCategory]],tblTime[[#This Row],[CategoryOverwrite]])</f>
        <v/>
      </c>
      <c r="K1233" s="17" t="n"/>
      <c r="L1233" s="17" t="n"/>
      <c r="M1233" s="13">
        <f>IF(COUNTA(tblTime[[#This Row],[TaskName]:[Entity]],tblTime[[#This Row],[FinalCategory]:[Hours]])=4,"FILLED","OPEN")</f>
        <v/>
      </c>
      <c r="N1233" s="13">
        <f>IF(SUMIFS(tblTime[Hours],tblTime[Date],tblTime[[#This Row],[Date]]) &gt; 20, "⚠ Over 20 hours!", "")</f>
        <v/>
      </c>
    </row>
    <row r="1234" hidden="1">
      <c r="B1234" s="14">
        <f>7+B1134</f>
        <v/>
      </c>
      <c r="C1234" s="15">
        <f>C1214</f>
        <v/>
      </c>
      <c r="D1234" s="13">
        <f>$G$2</f>
        <v/>
      </c>
      <c r="E1234" s="13">
        <f>IFERROR(_xlfn.XLOOKUP(D1234,tblEmployees[EmployeeName],tblEmployees[HomeDepartment],""),"")</f>
        <v/>
      </c>
      <c r="F1234" s="17" t="n"/>
      <c r="G1234" s="17" t="n"/>
      <c r="H1234" s="13">
        <f>IFERROR(INDEX(tblTasks[SuggestedCategory],MATCH(tblTime[[#This Row],[TaskName]],tblTasks[TaskName],0)),"")</f>
        <v/>
      </c>
      <c r="I1234" s="17" t="n"/>
      <c r="J1234" s="13">
        <f>IF(tblTime[[#This Row],[CategoryOverwrite]]="",tblTime[[#This Row],[SuggCategory]],tblTime[[#This Row],[CategoryOverwrite]])</f>
        <v/>
      </c>
      <c r="K1234" s="17" t="n"/>
      <c r="L1234" s="17" t="n"/>
      <c r="M1234" s="13">
        <f>IF(COUNTA(tblTime[[#This Row],[TaskName]:[Entity]],tblTime[[#This Row],[FinalCategory]:[Hours]])=4,"FILLED","OPEN")</f>
        <v/>
      </c>
      <c r="N1234" s="13">
        <f>IF(SUMIFS(tblTime[Hours],tblTime[Date],tblTime[[#This Row],[Date]]) &gt; 20, "⚠ Over 20 hours!", "")</f>
        <v/>
      </c>
    </row>
    <row r="1235" hidden="1">
      <c r="B1235" s="14">
        <f>7+B1135</f>
        <v/>
      </c>
      <c r="C1235" s="15">
        <f>C1215</f>
        <v/>
      </c>
      <c r="D1235" s="13">
        <f>$G$2</f>
        <v/>
      </c>
      <c r="E1235" s="13">
        <f>IFERROR(_xlfn.XLOOKUP(D1235,tblEmployees[EmployeeName],tblEmployees[HomeDepartment],""),"")</f>
        <v/>
      </c>
      <c r="F1235" s="17" t="n"/>
      <c r="G1235" s="17" t="n"/>
      <c r="H1235" s="13">
        <f>IFERROR(INDEX(tblTasks[SuggestedCategory],MATCH(tblTime[[#This Row],[TaskName]],tblTasks[TaskName],0)),"")</f>
        <v/>
      </c>
      <c r="I1235" s="17" t="n"/>
      <c r="J1235" s="13">
        <f>IF(tblTime[[#This Row],[CategoryOverwrite]]="",tblTime[[#This Row],[SuggCategory]],tblTime[[#This Row],[CategoryOverwrite]])</f>
        <v/>
      </c>
      <c r="K1235" s="17" t="n"/>
      <c r="L1235" s="17" t="n"/>
      <c r="M1235" s="13">
        <f>IF(COUNTA(tblTime[[#This Row],[TaskName]:[Entity]],tblTime[[#This Row],[FinalCategory]:[Hours]])=4,"FILLED","OPEN")</f>
        <v/>
      </c>
      <c r="N1235" s="13">
        <f>IF(SUMIFS(tblTime[Hours],tblTime[Date],tblTime[[#This Row],[Date]]) &gt; 20, "⚠ Over 20 hours!", "")</f>
        <v/>
      </c>
    </row>
    <row r="1236" hidden="1">
      <c r="B1236" s="14">
        <f>7+B1136</f>
        <v/>
      </c>
      <c r="C1236" s="15">
        <f>C1216</f>
        <v/>
      </c>
      <c r="D1236" s="13">
        <f>$G$2</f>
        <v/>
      </c>
      <c r="E1236" s="13">
        <f>IFERROR(_xlfn.XLOOKUP(D1236,tblEmployees[EmployeeName],tblEmployees[HomeDepartment],""),"")</f>
        <v/>
      </c>
      <c r="F1236" s="17" t="n"/>
      <c r="G1236" s="17" t="n"/>
      <c r="H1236" s="13">
        <f>IFERROR(INDEX(tblTasks[SuggestedCategory],MATCH(tblTime[[#This Row],[TaskName]],tblTasks[TaskName],0)),"")</f>
        <v/>
      </c>
      <c r="I1236" s="17" t="n"/>
      <c r="J1236" s="13">
        <f>IF(tblTime[[#This Row],[CategoryOverwrite]]="",tblTime[[#This Row],[SuggCategory]],tblTime[[#This Row],[CategoryOverwrite]])</f>
        <v/>
      </c>
      <c r="K1236" s="17" t="n"/>
      <c r="L1236" s="17" t="n"/>
      <c r="M1236" s="13">
        <f>IF(COUNTA(tblTime[[#This Row],[TaskName]:[Entity]],tblTime[[#This Row],[FinalCategory]:[Hours]])=4,"FILLED","OPEN")</f>
        <v/>
      </c>
      <c r="N1236" s="13">
        <f>IF(SUMIFS(tblTime[Hours],tblTime[Date],tblTime[[#This Row],[Date]]) &gt; 20, "⚠ Over 20 hours!", "")</f>
        <v/>
      </c>
    </row>
    <row r="1237" hidden="1">
      <c r="B1237" s="14">
        <f>7+B1137</f>
        <v/>
      </c>
      <c r="C1237" s="15">
        <f>C1217</f>
        <v/>
      </c>
      <c r="D1237" s="13">
        <f>$G$2</f>
        <v/>
      </c>
      <c r="E1237" s="13">
        <f>IFERROR(_xlfn.XLOOKUP(D1237,tblEmployees[EmployeeName],tblEmployees[HomeDepartment],""),"")</f>
        <v/>
      </c>
      <c r="F1237" s="17" t="n"/>
      <c r="G1237" s="17" t="n"/>
      <c r="H1237" s="13">
        <f>IFERROR(INDEX(tblTasks[SuggestedCategory],MATCH(tblTime[[#This Row],[TaskName]],tblTasks[TaskName],0)),"")</f>
        <v/>
      </c>
      <c r="I1237" s="17" t="n"/>
      <c r="J1237" s="13">
        <f>IF(tblTime[[#This Row],[CategoryOverwrite]]="",tblTime[[#This Row],[SuggCategory]],tblTime[[#This Row],[CategoryOverwrite]])</f>
        <v/>
      </c>
      <c r="K1237" s="17" t="n"/>
      <c r="L1237" s="17" t="n"/>
      <c r="M1237" s="13">
        <f>IF(COUNTA(tblTime[[#This Row],[TaskName]:[Entity]],tblTime[[#This Row],[FinalCategory]:[Hours]])=4,"FILLED","OPEN")</f>
        <v/>
      </c>
      <c r="N1237" s="13">
        <f>IF(SUMIFS(tblTime[Hours],tblTime[Date],tblTime[[#This Row],[Date]]) &gt; 20, "⚠ Over 20 hours!", "")</f>
        <v/>
      </c>
    </row>
    <row r="1238" hidden="1">
      <c r="B1238" s="14">
        <f>7+B1138</f>
        <v/>
      </c>
      <c r="C1238" s="15">
        <f>C1218</f>
        <v/>
      </c>
      <c r="D1238" s="13">
        <f>$G$2</f>
        <v/>
      </c>
      <c r="E1238" s="13">
        <f>IFERROR(_xlfn.XLOOKUP(D1238,tblEmployees[EmployeeName],tblEmployees[HomeDepartment],""),"")</f>
        <v/>
      </c>
      <c r="F1238" s="17" t="n"/>
      <c r="G1238" s="17" t="n"/>
      <c r="H1238" s="13">
        <f>IFERROR(INDEX(tblTasks[SuggestedCategory],MATCH(tblTime[[#This Row],[TaskName]],tblTasks[TaskName],0)),"")</f>
        <v/>
      </c>
      <c r="I1238" s="17" t="n"/>
      <c r="J1238" s="13">
        <f>IF(tblTime[[#This Row],[CategoryOverwrite]]="",tblTime[[#This Row],[SuggCategory]],tblTime[[#This Row],[CategoryOverwrite]])</f>
        <v/>
      </c>
      <c r="K1238" s="17" t="n"/>
      <c r="L1238" s="17" t="n"/>
      <c r="M1238" s="13">
        <f>IF(COUNTA(tblTime[[#This Row],[TaskName]:[Entity]],tblTime[[#This Row],[FinalCategory]:[Hours]])=4,"FILLED","OPEN")</f>
        <v/>
      </c>
      <c r="N1238" s="13">
        <f>IF(SUMIFS(tblTime[Hours],tblTime[Date],tblTime[[#This Row],[Date]]) &gt; 20, "⚠ Over 20 hours!", "")</f>
        <v/>
      </c>
    </row>
    <row r="1239" hidden="1">
      <c r="B1239" s="14">
        <f>7+B1139</f>
        <v/>
      </c>
      <c r="C1239" s="15">
        <f>C1219</f>
        <v/>
      </c>
      <c r="D1239" s="13">
        <f>$G$2</f>
        <v/>
      </c>
      <c r="E1239" s="13">
        <f>IFERROR(_xlfn.XLOOKUP(D1239,tblEmployees[EmployeeName],tblEmployees[HomeDepartment],""),"")</f>
        <v/>
      </c>
      <c r="F1239" s="17" t="n"/>
      <c r="G1239" s="17" t="n"/>
      <c r="H1239" s="13">
        <f>IFERROR(INDEX(tblTasks[SuggestedCategory],MATCH(tblTime[[#This Row],[TaskName]],tblTasks[TaskName],0)),"")</f>
        <v/>
      </c>
      <c r="I1239" s="17" t="n"/>
      <c r="J1239" s="13">
        <f>IF(tblTime[[#This Row],[CategoryOverwrite]]="",tblTime[[#This Row],[SuggCategory]],tblTime[[#This Row],[CategoryOverwrite]])</f>
        <v/>
      </c>
      <c r="K1239" s="17" t="n"/>
      <c r="L1239" s="17" t="n"/>
      <c r="M1239" s="13">
        <f>IF(COUNTA(tblTime[[#This Row],[TaskName]:[Entity]],tblTime[[#This Row],[FinalCategory]:[Hours]])=4,"FILLED","OPEN")</f>
        <v/>
      </c>
      <c r="N1239" s="13">
        <f>IF(SUMIFS(tblTime[Hours],tblTime[Date],tblTime[[#This Row],[Date]]) &gt; 20, "⚠ Over 20 hours!", "")</f>
        <v/>
      </c>
    </row>
    <row r="1240" hidden="1">
      <c r="B1240" s="14">
        <f>7+B1140</f>
        <v/>
      </c>
      <c r="C1240" s="15">
        <f>C1220</f>
        <v/>
      </c>
      <c r="D1240" s="13">
        <f>$G$2</f>
        <v/>
      </c>
      <c r="E1240" s="13">
        <f>IFERROR(_xlfn.XLOOKUP(D1240,tblEmployees[EmployeeName],tblEmployees[HomeDepartment],""),"")</f>
        <v/>
      </c>
      <c r="F1240" s="17" t="n"/>
      <c r="G1240" s="17" t="n"/>
      <c r="H1240" s="13">
        <f>IFERROR(INDEX(tblTasks[SuggestedCategory],MATCH(tblTime[[#This Row],[TaskName]],tblTasks[TaskName],0)),"")</f>
        <v/>
      </c>
      <c r="I1240" s="17" t="n"/>
      <c r="J1240" s="13">
        <f>IF(tblTime[[#This Row],[CategoryOverwrite]]="",tblTime[[#This Row],[SuggCategory]],tblTime[[#This Row],[CategoryOverwrite]])</f>
        <v/>
      </c>
      <c r="K1240" s="17" t="n"/>
      <c r="L1240" s="17" t="n"/>
      <c r="M1240" s="13">
        <f>IF(COUNTA(tblTime[[#This Row],[TaskName]:[Entity]],tblTime[[#This Row],[FinalCategory]:[Hours]])=4,"FILLED","OPEN")</f>
        <v/>
      </c>
      <c r="N1240" s="13">
        <f>IF(SUMIFS(tblTime[Hours],tblTime[Date],tblTime[[#This Row],[Date]]) &gt; 20, "⚠ Over 20 hours!", "")</f>
        <v/>
      </c>
    </row>
    <row r="1241" hidden="1">
      <c r="B1241" s="14">
        <f>7+B1141</f>
        <v/>
      </c>
      <c r="C1241" s="15">
        <f>C1221</f>
        <v/>
      </c>
      <c r="D1241" s="13">
        <f>$G$2</f>
        <v/>
      </c>
      <c r="E1241" s="13">
        <f>IFERROR(_xlfn.XLOOKUP(D1241,tblEmployees[EmployeeName],tblEmployees[HomeDepartment],""),"")</f>
        <v/>
      </c>
      <c r="F1241" s="17" t="n"/>
      <c r="G1241" s="17" t="n"/>
      <c r="H1241" s="13">
        <f>IFERROR(INDEX(tblTasks[SuggestedCategory],MATCH(tblTime[[#This Row],[TaskName]],tblTasks[TaskName],0)),"")</f>
        <v/>
      </c>
      <c r="I1241" s="17" t="n"/>
      <c r="J1241" s="13">
        <f>IF(tblTime[[#This Row],[CategoryOverwrite]]="",tblTime[[#This Row],[SuggCategory]],tblTime[[#This Row],[CategoryOverwrite]])</f>
        <v/>
      </c>
      <c r="K1241" s="17" t="n"/>
      <c r="L1241" s="17" t="n"/>
      <c r="M1241" s="13">
        <f>IF(COUNTA(tblTime[[#This Row],[TaskName]:[Entity]],tblTime[[#This Row],[FinalCategory]:[Hours]])=4,"FILLED","OPEN")</f>
        <v/>
      </c>
      <c r="N1241" s="13">
        <f>IF(SUMIFS(tblTime[Hours],tblTime[Date],tblTime[[#This Row],[Date]]) &gt; 20, "⚠ Over 20 hours!", "")</f>
        <v/>
      </c>
    </row>
    <row r="1242" hidden="1">
      <c r="B1242" s="14">
        <f>7+B1142</f>
        <v/>
      </c>
      <c r="C1242" s="15">
        <f>C1222</f>
        <v/>
      </c>
      <c r="D1242" s="13">
        <f>$G$2</f>
        <v/>
      </c>
      <c r="E1242" s="13">
        <f>IFERROR(_xlfn.XLOOKUP(D1242,tblEmployees[EmployeeName],tblEmployees[HomeDepartment],""),"")</f>
        <v/>
      </c>
      <c r="F1242" s="17" t="n"/>
      <c r="G1242" s="17" t="n"/>
      <c r="H1242" s="13">
        <f>IFERROR(INDEX(tblTasks[SuggestedCategory],MATCH(tblTime[[#This Row],[TaskName]],tblTasks[TaskName],0)),"")</f>
        <v/>
      </c>
      <c r="I1242" s="17" t="n"/>
      <c r="J1242" s="13">
        <f>IF(tblTime[[#This Row],[CategoryOverwrite]]="",tblTime[[#This Row],[SuggCategory]],tblTime[[#This Row],[CategoryOverwrite]])</f>
        <v/>
      </c>
      <c r="K1242" s="17" t="n"/>
      <c r="L1242" s="17" t="n"/>
      <c r="M1242" s="13">
        <f>IF(COUNTA(tblTime[[#This Row],[TaskName]:[Entity]],tblTime[[#This Row],[FinalCategory]:[Hours]])=4,"FILLED","OPEN")</f>
        <v/>
      </c>
      <c r="N1242" s="13">
        <f>IF(SUMIFS(tblTime[Hours],tblTime[Date],tblTime[[#This Row],[Date]]) &gt; 20, "⚠ Over 20 hours!", "")</f>
        <v/>
      </c>
    </row>
    <row r="1243" hidden="1">
      <c r="B1243" s="14">
        <f>7+B1143</f>
        <v/>
      </c>
      <c r="C1243" s="15">
        <f>C1223</f>
        <v/>
      </c>
      <c r="D1243" s="13">
        <f>$G$2</f>
        <v/>
      </c>
      <c r="E1243" s="13">
        <f>IFERROR(_xlfn.XLOOKUP(D1243,tblEmployees[EmployeeName],tblEmployees[HomeDepartment],""),"")</f>
        <v/>
      </c>
      <c r="F1243" s="17" t="n"/>
      <c r="G1243" s="17" t="n"/>
      <c r="H1243" s="13">
        <f>IFERROR(INDEX(tblTasks[SuggestedCategory],MATCH(tblTime[[#This Row],[TaskName]],tblTasks[TaskName],0)),"")</f>
        <v/>
      </c>
      <c r="I1243" s="17" t="n"/>
      <c r="J1243" s="13">
        <f>IF(tblTime[[#This Row],[CategoryOverwrite]]="",tblTime[[#This Row],[SuggCategory]],tblTime[[#This Row],[CategoryOverwrite]])</f>
        <v/>
      </c>
      <c r="K1243" s="17" t="n"/>
      <c r="L1243" s="17" t="n"/>
      <c r="M1243" s="13">
        <f>IF(COUNTA(tblTime[[#This Row],[TaskName]:[Entity]],tblTime[[#This Row],[FinalCategory]:[Hours]])=4,"FILLED","OPEN")</f>
        <v/>
      </c>
      <c r="N1243" s="13">
        <f>IF(SUMIFS(tblTime[Hours],tblTime[Date],tblTime[[#This Row],[Date]]) &gt; 20, "⚠ Over 20 hours!", "")</f>
        <v/>
      </c>
    </row>
    <row r="1244" hidden="1">
      <c r="B1244" s="14">
        <f>7+B1144</f>
        <v/>
      </c>
      <c r="C1244" s="15">
        <f>C1224</f>
        <v/>
      </c>
      <c r="D1244" s="13">
        <f>$G$2</f>
        <v/>
      </c>
      <c r="E1244" s="13">
        <f>IFERROR(_xlfn.XLOOKUP(D1244,tblEmployees[EmployeeName],tblEmployees[HomeDepartment],""),"")</f>
        <v/>
      </c>
      <c r="F1244" s="17" t="n"/>
      <c r="G1244" s="17" t="n"/>
      <c r="H1244" s="13">
        <f>IFERROR(INDEX(tblTasks[SuggestedCategory],MATCH(tblTime[[#This Row],[TaskName]],tblTasks[TaskName],0)),"")</f>
        <v/>
      </c>
      <c r="I1244" s="17" t="n"/>
      <c r="J1244" s="13">
        <f>IF(tblTime[[#This Row],[CategoryOverwrite]]="",tblTime[[#This Row],[SuggCategory]],tblTime[[#This Row],[CategoryOverwrite]])</f>
        <v/>
      </c>
      <c r="K1244" s="17" t="n"/>
      <c r="L1244" s="17" t="n"/>
      <c r="M1244" s="13">
        <f>IF(COUNTA(tblTime[[#This Row],[TaskName]:[Entity]],tblTime[[#This Row],[FinalCategory]:[Hours]])=4,"FILLED","OPEN")</f>
        <v/>
      </c>
      <c r="N1244" s="13">
        <f>IF(SUMIFS(tblTime[Hours],tblTime[Date],tblTime[[#This Row],[Date]]) &gt; 20, "⚠ Over 20 hours!", "")</f>
        <v/>
      </c>
    </row>
    <row r="1245" hidden="1">
      <c r="B1245" s="14">
        <f>7+B1145</f>
        <v/>
      </c>
      <c r="C1245" s="15">
        <f>C1225</f>
        <v/>
      </c>
      <c r="D1245" s="13">
        <f>$G$2</f>
        <v/>
      </c>
      <c r="E1245" s="13">
        <f>IFERROR(_xlfn.XLOOKUP(D1245,tblEmployees[EmployeeName],tblEmployees[HomeDepartment],""),"")</f>
        <v/>
      </c>
      <c r="F1245" s="17" t="n"/>
      <c r="G1245" s="17" t="n"/>
      <c r="H1245" s="13">
        <f>IFERROR(INDEX(tblTasks[SuggestedCategory],MATCH(tblTime[[#This Row],[TaskName]],tblTasks[TaskName],0)),"")</f>
        <v/>
      </c>
      <c r="I1245" s="17" t="n"/>
      <c r="J1245" s="13">
        <f>IF(tblTime[[#This Row],[CategoryOverwrite]]="",tblTime[[#This Row],[SuggCategory]],tblTime[[#This Row],[CategoryOverwrite]])</f>
        <v/>
      </c>
      <c r="K1245" s="17" t="n"/>
      <c r="L1245" s="17" t="n"/>
      <c r="M1245" s="13">
        <f>IF(COUNTA(tblTime[[#This Row],[TaskName]:[Entity]],tblTime[[#This Row],[FinalCategory]:[Hours]])=4,"FILLED","OPEN")</f>
        <v/>
      </c>
      <c r="N1245" s="13">
        <f>IF(SUMIFS(tblTime[Hours],tblTime[Date],tblTime[[#This Row],[Date]]) &gt; 20, "⚠ Over 20 hours!", "")</f>
        <v/>
      </c>
    </row>
    <row r="1246" hidden="1">
      <c r="B1246" s="14">
        <f>7+B1146</f>
        <v/>
      </c>
      <c r="C1246" s="15">
        <f>C1226</f>
        <v/>
      </c>
      <c r="D1246" s="13">
        <f>$G$2</f>
        <v/>
      </c>
      <c r="E1246" s="13">
        <f>IFERROR(_xlfn.XLOOKUP(D1246,tblEmployees[EmployeeName],tblEmployees[HomeDepartment],""),"")</f>
        <v/>
      </c>
      <c r="F1246" s="17" t="n"/>
      <c r="G1246" s="17" t="n"/>
      <c r="H1246" s="13">
        <f>IFERROR(INDEX(tblTasks[SuggestedCategory],MATCH(tblTime[[#This Row],[TaskName]],tblTasks[TaskName],0)),"")</f>
        <v/>
      </c>
      <c r="I1246" s="17" t="n"/>
      <c r="J1246" s="13">
        <f>IF(tblTime[[#This Row],[CategoryOverwrite]]="",tblTime[[#This Row],[SuggCategory]],tblTime[[#This Row],[CategoryOverwrite]])</f>
        <v/>
      </c>
      <c r="K1246" s="17" t="n"/>
      <c r="L1246" s="17" t="n"/>
      <c r="M1246" s="13">
        <f>IF(COUNTA(tblTime[[#This Row],[TaskName]:[Entity]],tblTime[[#This Row],[FinalCategory]:[Hours]])=4,"FILLED","OPEN")</f>
        <v/>
      </c>
      <c r="N1246" s="13">
        <f>IF(SUMIFS(tblTime[Hours],tblTime[Date],tblTime[[#This Row],[Date]]) &gt; 20, "⚠ Over 20 hours!", "")</f>
        <v/>
      </c>
    </row>
    <row r="1247" hidden="1">
      <c r="B1247" s="14">
        <f>7+B1147</f>
        <v/>
      </c>
      <c r="C1247" s="15">
        <f>C1227</f>
        <v/>
      </c>
      <c r="D1247" s="13">
        <f>$G$2</f>
        <v/>
      </c>
      <c r="E1247" s="13">
        <f>IFERROR(_xlfn.XLOOKUP(D1247,tblEmployees[EmployeeName],tblEmployees[HomeDepartment],""),"")</f>
        <v/>
      </c>
      <c r="F1247" s="17" t="n"/>
      <c r="G1247" s="17" t="n"/>
      <c r="H1247" s="13">
        <f>IFERROR(INDEX(tblTasks[SuggestedCategory],MATCH(tblTime[[#This Row],[TaskName]],tblTasks[TaskName],0)),"")</f>
        <v/>
      </c>
      <c r="I1247" s="17" t="n"/>
      <c r="J1247" s="13">
        <f>IF(tblTime[[#This Row],[CategoryOverwrite]]="",tblTime[[#This Row],[SuggCategory]],tblTime[[#This Row],[CategoryOverwrite]])</f>
        <v/>
      </c>
      <c r="K1247" s="17" t="n"/>
      <c r="L1247" s="17" t="n"/>
      <c r="M1247" s="13">
        <f>IF(COUNTA(tblTime[[#This Row],[TaskName]:[Entity]],tblTime[[#This Row],[FinalCategory]:[Hours]])=4,"FILLED","OPEN")</f>
        <v/>
      </c>
      <c r="N1247" s="13">
        <f>IF(SUMIFS(tblTime[Hours],tblTime[Date],tblTime[[#This Row],[Date]]) &gt; 20, "⚠ Over 20 hours!", "")</f>
        <v/>
      </c>
    </row>
    <row r="1248" hidden="1">
      <c r="B1248" s="14">
        <f>7+B1148</f>
        <v/>
      </c>
      <c r="C1248" s="15">
        <f>C1228</f>
        <v/>
      </c>
      <c r="D1248" s="13">
        <f>$G$2</f>
        <v/>
      </c>
      <c r="E1248" s="13">
        <f>IFERROR(_xlfn.XLOOKUP(D1248,tblEmployees[EmployeeName],tblEmployees[HomeDepartment],""),"")</f>
        <v/>
      </c>
      <c r="F1248" s="17" t="n"/>
      <c r="G1248" s="17" t="n"/>
      <c r="H1248" s="13">
        <f>IFERROR(INDEX(tblTasks[SuggestedCategory],MATCH(tblTime[[#This Row],[TaskName]],tblTasks[TaskName],0)),"")</f>
        <v/>
      </c>
      <c r="I1248" s="17" t="n"/>
      <c r="J1248" s="13">
        <f>IF(tblTime[[#This Row],[CategoryOverwrite]]="",tblTime[[#This Row],[SuggCategory]],tblTime[[#This Row],[CategoryOverwrite]])</f>
        <v/>
      </c>
      <c r="K1248" s="17" t="n"/>
      <c r="L1248" s="17" t="n"/>
      <c r="M1248" s="13">
        <f>IF(COUNTA(tblTime[[#This Row],[TaskName]:[Entity]],tblTime[[#This Row],[FinalCategory]:[Hours]])=4,"FILLED","OPEN")</f>
        <v/>
      </c>
      <c r="N1248" s="13">
        <f>IF(SUMIFS(tblTime[Hours],tblTime[Date],tblTime[[#This Row],[Date]]) &gt; 20, "⚠ Over 20 hours!", "")</f>
        <v/>
      </c>
    </row>
    <row r="1249" hidden="1">
      <c r="B1249" s="14">
        <f>7+B1149</f>
        <v/>
      </c>
      <c r="C1249" s="15">
        <f>C1229</f>
        <v/>
      </c>
      <c r="D1249" s="13">
        <f>$G$2</f>
        <v/>
      </c>
      <c r="E1249" s="13">
        <f>IFERROR(_xlfn.XLOOKUP(D1249,tblEmployees[EmployeeName],tblEmployees[HomeDepartment],""),"")</f>
        <v/>
      </c>
      <c r="F1249" s="17" t="n"/>
      <c r="G1249" s="17" t="n"/>
      <c r="H1249" s="13">
        <f>IFERROR(INDEX(tblTasks[SuggestedCategory],MATCH(tblTime[[#This Row],[TaskName]],tblTasks[TaskName],0)),"")</f>
        <v/>
      </c>
      <c r="I1249" s="17" t="n"/>
      <c r="J1249" s="13">
        <f>IF(tblTime[[#This Row],[CategoryOverwrite]]="",tblTime[[#This Row],[SuggCategory]],tblTime[[#This Row],[CategoryOverwrite]])</f>
        <v/>
      </c>
      <c r="K1249" s="17" t="n"/>
      <c r="L1249" s="17" t="n"/>
      <c r="M1249" s="13">
        <f>IF(COUNTA(tblTime[[#This Row],[TaskName]:[Entity]],tblTime[[#This Row],[FinalCategory]:[Hours]])=4,"FILLED","OPEN")</f>
        <v/>
      </c>
      <c r="N1249" s="13">
        <f>IF(SUMIFS(tblTime[Hours],tblTime[Date],tblTime[[#This Row],[Date]]) &gt; 20, "⚠ Over 20 hours!", "")</f>
        <v/>
      </c>
    </row>
    <row r="1250" hidden="1">
      <c r="B1250" s="14">
        <f>7+B1150</f>
        <v/>
      </c>
      <c r="C1250" s="15">
        <f>C1230</f>
        <v/>
      </c>
      <c r="D1250" s="13">
        <f>$G$2</f>
        <v/>
      </c>
      <c r="E1250" s="13">
        <f>IFERROR(_xlfn.XLOOKUP(D1250,tblEmployees[EmployeeName],tblEmployees[HomeDepartment],""),"")</f>
        <v/>
      </c>
      <c r="F1250" s="17" t="n"/>
      <c r="G1250" s="17" t="n"/>
      <c r="H1250" s="13">
        <f>IFERROR(INDEX(tblTasks[SuggestedCategory],MATCH(tblTime[[#This Row],[TaskName]],tblTasks[TaskName],0)),"")</f>
        <v/>
      </c>
      <c r="I1250" s="17" t="n"/>
      <c r="J1250" s="13">
        <f>IF(tblTime[[#This Row],[CategoryOverwrite]]="",tblTime[[#This Row],[SuggCategory]],tblTime[[#This Row],[CategoryOverwrite]])</f>
        <v/>
      </c>
      <c r="K1250" s="17" t="n"/>
      <c r="L1250" s="17" t="n"/>
      <c r="M1250" s="13">
        <f>IF(COUNTA(tblTime[[#This Row],[TaskName]:[Entity]],tblTime[[#This Row],[FinalCategory]:[Hours]])=4,"FILLED","OPEN")</f>
        <v/>
      </c>
      <c r="N1250" s="13">
        <f>IF(SUMIFS(tblTime[Hours],tblTime[Date],tblTime[[#This Row],[Date]]) &gt; 20, "⚠ Over 20 hours!", "")</f>
        <v/>
      </c>
    </row>
    <row r="1251" hidden="1">
      <c r="B1251" s="14">
        <f>7+B1151</f>
        <v/>
      </c>
      <c r="C1251" s="15">
        <f>C1231</f>
        <v/>
      </c>
      <c r="D1251" s="13">
        <f>$G$2</f>
        <v/>
      </c>
      <c r="E1251" s="13">
        <f>IFERROR(_xlfn.XLOOKUP(D1251,tblEmployees[EmployeeName],tblEmployees[HomeDepartment],""),"")</f>
        <v/>
      </c>
      <c r="F1251" s="17" t="n"/>
      <c r="G1251" s="17" t="n"/>
      <c r="H1251" s="13">
        <f>IFERROR(INDEX(tblTasks[SuggestedCategory],MATCH(tblTime[[#This Row],[TaskName]],tblTasks[TaskName],0)),"")</f>
        <v/>
      </c>
      <c r="I1251" s="17" t="n"/>
      <c r="J1251" s="13">
        <f>IF(tblTime[[#This Row],[CategoryOverwrite]]="",tblTime[[#This Row],[SuggCategory]],tblTime[[#This Row],[CategoryOverwrite]])</f>
        <v/>
      </c>
      <c r="K1251" s="17" t="n"/>
      <c r="L1251" s="17" t="n"/>
      <c r="M1251" s="13">
        <f>IF(COUNTA(tblTime[[#This Row],[TaskName]:[Entity]],tblTime[[#This Row],[FinalCategory]:[Hours]])=4,"FILLED","OPEN")</f>
        <v/>
      </c>
      <c r="N1251" s="13">
        <f>IF(SUMIFS(tblTime[Hours],tblTime[Date],tblTime[[#This Row],[Date]]) &gt; 20, "⚠ Over 20 hours!", "")</f>
        <v/>
      </c>
    </row>
    <row r="1252" hidden="1">
      <c r="B1252" s="14">
        <f>7+B1152</f>
        <v/>
      </c>
      <c r="C1252" s="15">
        <f>C1232</f>
        <v/>
      </c>
      <c r="D1252" s="13">
        <f>$G$2</f>
        <v/>
      </c>
      <c r="E1252" s="13">
        <f>IFERROR(_xlfn.XLOOKUP(D1252,tblEmployees[EmployeeName],tblEmployees[HomeDepartment],""),"")</f>
        <v/>
      </c>
      <c r="F1252" s="17" t="n"/>
      <c r="G1252" s="17" t="n"/>
      <c r="H1252" s="13">
        <f>IFERROR(INDEX(tblTasks[SuggestedCategory],MATCH(tblTime[[#This Row],[TaskName]],tblTasks[TaskName],0)),"")</f>
        <v/>
      </c>
      <c r="I1252" s="17" t="n"/>
      <c r="J1252" s="13">
        <f>IF(tblTime[[#This Row],[CategoryOverwrite]]="",tblTime[[#This Row],[SuggCategory]],tblTime[[#This Row],[CategoryOverwrite]])</f>
        <v/>
      </c>
      <c r="K1252" s="17" t="n"/>
      <c r="L1252" s="17" t="n"/>
      <c r="M1252" s="13">
        <f>IF(COUNTA(tblTime[[#This Row],[TaskName]:[Entity]],tblTime[[#This Row],[FinalCategory]:[Hours]])=4,"FILLED","OPEN")</f>
        <v/>
      </c>
      <c r="N1252" s="13">
        <f>IF(SUMIFS(tblTime[Hours],tblTime[Date],tblTime[[#This Row],[Date]]) &gt; 20, "⚠ Over 20 hours!", "")</f>
        <v/>
      </c>
    </row>
    <row r="1253" hidden="1">
      <c r="B1253" s="14">
        <f>7+B1153</f>
        <v/>
      </c>
      <c r="C1253" s="15">
        <f>C1233</f>
        <v/>
      </c>
      <c r="D1253" s="13">
        <f>$G$2</f>
        <v/>
      </c>
      <c r="E1253" s="13">
        <f>IFERROR(_xlfn.XLOOKUP(D1253,tblEmployees[EmployeeName],tblEmployees[HomeDepartment],""),"")</f>
        <v/>
      </c>
      <c r="F1253" s="17" t="n"/>
      <c r="G1253" s="17" t="n"/>
      <c r="H1253" s="13">
        <f>IFERROR(INDEX(tblTasks[SuggestedCategory],MATCH(tblTime[[#This Row],[TaskName]],tblTasks[TaskName],0)),"")</f>
        <v/>
      </c>
      <c r="I1253" s="17" t="n"/>
      <c r="J1253" s="13">
        <f>IF(tblTime[[#This Row],[CategoryOverwrite]]="",tblTime[[#This Row],[SuggCategory]],tblTime[[#This Row],[CategoryOverwrite]])</f>
        <v/>
      </c>
      <c r="K1253" s="17" t="n"/>
      <c r="L1253" s="17" t="n"/>
      <c r="M1253" s="13">
        <f>IF(COUNTA(tblTime[[#This Row],[TaskName]:[Entity]],tblTime[[#This Row],[FinalCategory]:[Hours]])=4,"FILLED","OPEN")</f>
        <v/>
      </c>
      <c r="N1253" s="13">
        <f>IF(SUMIFS(tblTime[Hours],tblTime[Date],tblTime[[#This Row],[Date]]) &gt; 20, "⚠ Over 20 hours!", "")</f>
        <v/>
      </c>
    </row>
    <row r="1254" hidden="1">
      <c r="B1254" s="14">
        <f>7+B1154</f>
        <v/>
      </c>
      <c r="C1254" s="15">
        <f>C1234</f>
        <v/>
      </c>
      <c r="D1254" s="13">
        <f>$G$2</f>
        <v/>
      </c>
      <c r="E1254" s="13">
        <f>IFERROR(_xlfn.XLOOKUP(D1254,tblEmployees[EmployeeName],tblEmployees[HomeDepartment],""),"")</f>
        <v/>
      </c>
      <c r="F1254" s="17" t="n"/>
      <c r="G1254" s="17" t="n"/>
      <c r="H1254" s="13">
        <f>IFERROR(INDEX(tblTasks[SuggestedCategory],MATCH(tblTime[[#This Row],[TaskName]],tblTasks[TaskName],0)),"")</f>
        <v/>
      </c>
      <c r="I1254" s="17" t="n"/>
      <c r="J1254" s="13">
        <f>IF(tblTime[[#This Row],[CategoryOverwrite]]="",tblTime[[#This Row],[SuggCategory]],tblTime[[#This Row],[CategoryOverwrite]])</f>
        <v/>
      </c>
      <c r="K1254" s="17" t="n"/>
      <c r="L1254" s="17" t="n"/>
      <c r="M1254" s="13">
        <f>IF(COUNTA(tblTime[[#This Row],[TaskName]:[Entity]],tblTime[[#This Row],[FinalCategory]:[Hours]])=4,"FILLED","OPEN")</f>
        <v/>
      </c>
      <c r="N1254" s="13">
        <f>IF(SUMIFS(tblTime[Hours],tblTime[Date],tblTime[[#This Row],[Date]]) &gt; 20, "⚠ Over 20 hours!", "")</f>
        <v/>
      </c>
    </row>
    <row r="1255" hidden="1">
      <c r="B1255" s="14">
        <f>7+B1155</f>
        <v/>
      </c>
      <c r="C1255" s="15">
        <f>C1235</f>
        <v/>
      </c>
      <c r="D1255" s="13">
        <f>$G$2</f>
        <v/>
      </c>
      <c r="E1255" s="13">
        <f>IFERROR(_xlfn.XLOOKUP(D1255,tblEmployees[EmployeeName],tblEmployees[HomeDepartment],""),"")</f>
        <v/>
      </c>
      <c r="F1255" s="17" t="n"/>
      <c r="G1255" s="17" t="n"/>
      <c r="H1255" s="13">
        <f>IFERROR(INDEX(tblTasks[SuggestedCategory],MATCH(tblTime[[#This Row],[TaskName]],tblTasks[TaskName],0)),"")</f>
        <v/>
      </c>
      <c r="I1255" s="17" t="n"/>
      <c r="J1255" s="13">
        <f>IF(tblTime[[#This Row],[CategoryOverwrite]]="",tblTime[[#This Row],[SuggCategory]],tblTime[[#This Row],[CategoryOverwrite]])</f>
        <v/>
      </c>
      <c r="K1255" s="17" t="n"/>
      <c r="L1255" s="17" t="n"/>
      <c r="M1255" s="13">
        <f>IF(COUNTA(tblTime[[#This Row],[TaskName]:[Entity]],tblTime[[#This Row],[FinalCategory]:[Hours]])=4,"FILLED","OPEN")</f>
        <v/>
      </c>
      <c r="N1255" s="13">
        <f>IF(SUMIFS(tblTime[Hours],tblTime[Date],tblTime[[#This Row],[Date]]) &gt; 20, "⚠ Over 20 hours!", "")</f>
        <v/>
      </c>
    </row>
    <row r="1256" hidden="1">
      <c r="B1256" s="14">
        <f>7+B1156</f>
        <v/>
      </c>
      <c r="C1256" s="15">
        <f>C1236</f>
        <v/>
      </c>
      <c r="D1256" s="13">
        <f>$G$2</f>
        <v/>
      </c>
      <c r="E1256" s="13">
        <f>IFERROR(_xlfn.XLOOKUP(D1256,tblEmployees[EmployeeName],tblEmployees[HomeDepartment],""),"")</f>
        <v/>
      </c>
      <c r="F1256" s="17" t="n"/>
      <c r="G1256" s="17" t="n"/>
      <c r="H1256" s="13">
        <f>IFERROR(INDEX(tblTasks[SuggestedCategory],MATCH(tblTime[[#This Row],[TaskName]],tblTasks[TaskName],0)),"")</f>
        <v/>
      </c>
      <c r="I1256" s="17" t="n"/>
      <c r="J1256" s="13">
        <f>IF(tblTime[[#This Row],[CategoryOverwrite]]="",tblTime[[#This Row],[SuggCategory]],tblTime[[#This Row],[CategoryOverwrite]])</f>
        <v/>
      </c>
      <c r="K1256" s="17" t="n"/>
      <c r="L1256" s="17" t="n"/>
      <c r="M1256" s="13">
        <f>IF(COUNTA(tblTime[[#This Row],[TaskName]:[Entity]],tblTime[[#This Row],[FinalCategory]:[Hours]])=4,"FILLED","OPEN")</f>
        <v/>
      </c>
      <c r="N1256" s="13">
        <f>IF(SUMIFS(tblTime[Hours],tblTime[Date],tblTime[[#This Row],[Date]]) &gt; 20, "⚠ Over 20 hours!", "")</f>
        <v/>
      </c>
    </row>
    <row r="1257" hidden="1">
      <c r="B1257" s="14">
        <f>7+B1157</f>
        <v/>
      </c>
      <c r="C1257" s="15">
        <f>C1237</f>
        <v/>
      </c>
      <c r="D1257" s="13">
        <f>$G$2</f>
        <v/>
      </c>
      <c r="E1257" s="13">
        <f>IFERROR(_xlfn.XLOOKUP(D1257,tblEmployees[EmployeeName],tblEmployees[HomeDepartment],""),"")</f>
        <v/>
      </c>
      <c r="F1257" s="17" t="n"/>
      <c r="G1257" s="17" t="n"/>
      <c r="H1257" s="13">
        <f>IFERROR(INDEX(tblTasks[SuggestedCategory],MATCH(tblTime[[#This Row],[TaskName]],tblTasks[TaskName],0)),"")</f>
        <v/>
      </c>
      <c r="I1257" s="17" t="n"/>
      <c r="J1257" s="13">
        <f>IF(tblTime[[#This Row],[CategoryOverwrite]]="",tblTime[[#This Row],[SuggCategory]],tblTime[[#This Row],[CategoryOverwrite]])</f>
        <v/>
      </c>
      <c r="K1257" s="17" t="n"/>
      <c r="L1257" s="17" t="n"/>
      <c r="M1257" s="13">
        <f>IF(COUNTA(tblTime[[#This Row],[TaskName]:[Entity]],tblTime[[#This Row],[FinalCategory]:[Hours]])=4,"FILLED","OPEN")</f>
        <v/>
      </c>
      <c r="N1257" s="13">
        <f>IF(SUMIFS(tblTime[Hours],tblTime[Date],tblTime[[#This Row],[Date]]) &gt; 20, "⚠ Over 20 hours!", "")</f>
        <v/>
      </c>
    </row>
    <row r="1258" hidden="1">
      <c r="B1258" s="14">
        <f>7+B1158</f>
        <v/>
      </c>
      <c r="C1258" s="15">
        <f>C1238</f>
        <v/>
      </c>
      <c r="D1258" s="13">
        <f>$G$2</f>
        <v/>
      </c>
      <c r="E1258" s="13">
        <f>IFERROR(_xlfn.XLOOKUP(D1258,tblEmployees[EmployeeName],tblEmployees[HomeDepartment],""),"")</f>
        <v/>
      </c>
      <c r="F1258" s="17" t="n"/>
      <c r="G1258" s="17" t="n"/>
      <c r="H1258" s="13">
        <f>IFERROR(INDEX(tblTasks[SuggestedCategory],MATCH(tblTime[[#This Row],[TaskName]],tblTasks[TaskName],0)),"")</f>
        <v/>
      </c>
      <c r="I1258" s="17" t="n"/>
      <c r="J1258" s="13">
        <f>IF(tblTime[[#This Row],[CategoryOverwrite]]="",tblTime[[#This Row],[SuggCategory]],tblTime[[#This Row],[CategoryOverwrite]])</f>
        <v/>
      </c>
      <c r="K1258" s="17" t="n"/>
      <c r="L1258" s="17" t="n"/>
      <c r="M1258" s="13">
        <f>IF(COUNTA(tblTime[[#This Row],[TaskName]:[Entity]],tblTime[[#This Row],[FinalCategory]:[Hours]])=4,"FILLED","OPEN")</f>
        <v/>
      </c>
      <c r="N1258" s="13">
        <f>IF(SUMIFS(tblTime[Hours],tblTime[Date],tblTime[[#This Row],[Date]]) &gt; 20, "⚠ Over 20 hours!", "")</f>
        <v/>
      </c>
    </row>
    <row r="1259" hidden="1">
      <c r="B1259" s="14">
        <f>7+B1159</f>
        <v/>
      </c>
      <c r="C1259" s="15">
        <f>C1239</f>
        <v/>
      </c>
      <c r="D1259" s="13">
        <f>$G$2</f>
        <v/>
      </c>
      <c r="E1259" s="13">
        <f>IFERROR(_xlfn.XLOOKUP(D1259,tblEmployees[EmployeeName],tblEmployees[HomeDepartment],""),"")</f>
        <v/>
      </c>
      <c r="F1259" s="17" t="n"/>
      <c r="G1259" s="17" t="n"/>
      <c r="H1259" s="13">
        <f>IFERROR(INDEX(tblTasks[SuggestedCategory],MATCH(tblTime[[#This Row],[TaskName]],tblTasks[TaskName],0)),"")</f>
        <v/>
      </c>
      <c r="I1259" s="17" t="n"/>
      <c r="J1259" s="13">
        <f>IF(tblTime[[#This Row],[CategoryOverwrite]]="",tblTime[[#This Row],[SuggCategory]],tblTime[[#This Row],[CategoryOverwrite]])</f>
        <v/>
      </c>
      <c r="K1259" s="17" t="n"/>
      <c r="L1259" s="17" t="n"/>
      <c r="M1259" s="13">
        <f>IF(COUNTA(tblTime[[#This Row],[TaskName]:[Entity]],tblTime[[#This Row],[FinalCategory]:[Hours]])=4,"FILLED","OPEN")</f>
        <v/>
      </c>
      <c r="N1259" s="13">
        <f>IF(SUMIFS(tblTime[Hours],tblTime[Date],tblTime[[#This Row],[Date]]) &gt; 20, "⚠ Over 20 hours!", "")</f>
        <v/>
      </c>
    </row>
    <row r="1260" hidden="1">
      <c r="B1260" s="14">
        <f>7+B1160</f>
        <v/>
      </c>
      <c r="C1260" s="15">
        <f>C1240</f>
        <v/>
      </c>
      <c r="D1260" s="13">
        <f>$G$2</f>
        <v/>
      </c>
      <c r="E1260" s="13">
        <f>IFERROR(_xlfn.XLOOKUP(D1260,tblEmployees[EmployeeName],tblEmployees[HomeDepartment],""),"")</f>
        <v/>
      </c>
      <c r="F1260" s="17" t="n"/>
      <c r="G1260" s="17" t="n"/>
      <c r="H1260" s="13">
        <f>IFERROR(INDEX(tblTasks[SuggestedCategory],MATCH(tblTime[[#This Row],[TaskName]],tblTasks[TaskName],0)),"")</f>
        <v/>
      </c>
      <c r="I1260" s="17" t="n"/>
      <c r="J1260" s="13">
        <f>IF(tblTime[[#This Row],[CategoryOverwrite]]="",tblTime[[#This Row],[SuggCategory]],tblTime[[#This Row],[CategoryOverwrite]])</f>
        <v/>
      </c>
      <c r="K1260" s="17" t="n"/>
      <c r="L1260" s="17" t="n"/>
      <c r="M1260" s="13">
        <f>IF(COUNTA(tblTime[[#This Row],[TaskName]:[Entity]],tblTime[[#This Row],[FinalCategory]:[Hours]])=4,"FILLED","OPEN")</f>
        <v/>
      </c>
      <c r="N1260" s="13">
        <f>IF(SUMIFS(tblTime[Hours],tblTime[Date],tblTime[[#This Row],[Date]]) &gt; 20, "⚠ Over 20 hours!", "")</f>
        <v/>
      </c>
    </row>
    <row r="1261" hidden="1">
      <c r="B1261" s="14">
        <f>7+B1161</f>
        <v/>
      </c>
      <c r="C1261" s="15">
        <f>C1241</f>
        <v/>
      </c>
      <c r="D1261" s="13">
        <f>$G$2</f>
        <v/>
      </c>
      <c r="E1261" s="13">
        <f>IFERROR(_xlfn.XLOOKUP(D1261,tblEmployees[EmployeeName],tblEmployees[HomeDepartment],""),"")</f>
        <v/>
      </c>
      <c r="F1261" s="17" t="n"/>
      <c r="G1261" s="17" t="n"/>
      <c r="H1261" s="13">
        <f>IFERROR(INDEX(tblTasks[SuggestedCategory],MATCH(tblTime[[#This Row],[TaskName]],tblTasks[TaskName],0)),"")</f>
        <v/>
      </c>
      <c r="I1261" s="17" t="n"/>
      <c r="J1261" s="13">
        <f>IF(tblTime[[#This Row],[CategoryOverwrite]]="",tblTime[[#This Row],[SuggCategory]],tblTime[[#This Row],[CategoryOverwrite]])</f>
        <v/>
      </c>
      <c r="K1261" s="17" t="n"/>
      <c r="L1261" s="17" t="n"/>
      <c r="M1261" s="13">
        <f>IF(COUNTA(tblTime[[#This Row],[TaskName]:[Entity]],tblTime[[#This Row],[FinalCategory]:[Hours]])=4,"FILLED","OPEN")</f>
        <v/>
      </c>
      <c r="N1261" s="13">
        <f>IF(SUMIFS(tblTime[Hours],tblTime[Date],tblTime[[#This Row],[Date]]) &gt; 20, "⚠ Over 20 hours!", "")</f>
        <v/>
      </c>
    </row>
    <row r="1262" hidden="1">
      <c r="B1262" s="14">
        <f>7+B1162</f>
        <v/>
      </c>
      <c r="C1262" s="15">
        <f>C1242</f>
        <v/>
      </c>
      <c r="D1262" s="13">
        <f>$G$2</f>
        <v/>
      </c>
      <c r="E1262" s="13">
        <f>IFERROR(_xlfn.XLOOKUP(D1262,tblEmployees[EmployeeName],tblEmployees[HomeDepartment],""),"")</f>
        <v/>
      </c>
      <c r="F1262" s="17" t="n"/>
      <c r="G1262" s="17" t="n"/>
      <c r="H1262" s="13">
        <f>IFERROR(INDEX(tblTasks[SuggestedCategory],MATCH(tblTime[[#This Row],[TaskName]],tblTasks[TaskName],0)),"")</f>
        <v/>
      </c>
      <c r="I1262" s="17" t="n"/>
      <c r="J1262" s="13">
        <f>IF(tblTime[[#This Row],[CategoryOverwrite]]="",tblTime[[#This Row],[SuggCategory]],tblTime[[#This Row],[CategoryOverwrite]])</f>
        <v/>
      </c>
      <c r="K1262" s="17" t="n"/>
      <c r="L1262" s="17" t="n"/>
      <c r="M1262" s="13">
        <f>IF(COUNTA(tblTime[[#This Row],[TaskName]:[Entity]],tblTime[[#This Row],[FinalCategory]:[Hours]])=4,"FILLED","OPEN")</f>
        <v/>
      </c>
      <c r="N1262" s="13">
        <f>IF(SUMIFS(tblTime[Hours],tblTime[Date],tblTime[[#This Row],[Date]]) &gt; 20, "⚠ Over 20 hours!", "")</f>
        <v/>
      </c>
    </row>
    <row r="1263" hidden="1">
      <c r="B1263" s="14">
        <f>7+B1163</f>
        <v/>
      </c>
      <c r="C1263" s="15">
        <f>C1243</f>
        <v/>
      </c>
      <c r="D1263" s="13">
        <f>$G$2</f>
        <v/>
      </c>
      <c r="E1263" s="13">
        <f>IFERROR(_xlfn.XLOOKUP(D1263,tblEmployees[EmployeeName],tblEmployees[HomeDepartment],""),"")</f>
        <v/>
      </c>
      <c r="F1263" s="17" t="n"/>
      <c r="G1263" s="17" t="n"/>
      <c r="H1263" s="13">
        <f>IFERROR(INDEX(tblTasks[SuggestedCategory],MATCH(tblTime[[#This Row],[TaskName]],tblTasks[TaskName],0)),"")</f>
        <v/>
      </c>
      <c r="I1263" s="17" t="n"/>
      <c r="J1263" s="13">
        <f>IF(tblTime[[#This Row],[CategoryOverwrite]]="",tblTime[[#This Row],[SuggCategory]],tblTime[[#This Row],[CategoryOverwrite]])</f>
        <v/>
      </c>
      <c r="K1263" s="17" t="n"/>
      <c r="L1263" s="17" t="n"/>
      <c r="M1263" s="13">
        <f>IF(COUNTA(tblTime[[#This Row],[TaskName]:[Entity]],tblTime[[#This Row],[FinalCategory]:[Hours]])=4,"FILLED","OPEN")</f>
        <v/>
      </c>
      <c r="N1263" s="13">
        <f>IF(SUMIFS(tblTime[Hours],tblTime[Date],tblTime[[#This Row],[Date]]) &gt; 20, "⚠ Over 20 hours!", "")</f>
        <v/>
      </c>
    </row>
    <row r="1264" hidden="1">
      <c r="B1264" s="14">
        <f>7+B1164</f>
        <v/>
      </c>
      <c r="C1264" s="15">
        <f>C1244</f>
        <v/>
      </c>
      <c r="D1264" s="13">
        <f>$G$2</f>
        <v/>
      </c>
      <c r="E1264" s="13">
        <f>IFERROR(_xlfn.XLOOKUP(D1264,tblEmployees[EmployeeName],tblEmployees[HomeDepartment],""),"")</f>
        <v/>
      </c>
      <c r="F1264" s="17" t="n"/>
      <c r="G1264" s="17" t="n"/>
      <c r="H1264" s="13">
        <f>IFERROR(INDEX(tblTasks[SuggestedCategory],MATCH(tblTime[[#This Row],[TaskName]],tblTasks[TaskName],0)),"")</f>
        <v/>
      </c>
      <c r="I1264" s="17" t="n"/>
      <c r="J1264" s="13">
        <f>IF(tblTime[[#This Row],[CategoryOverwrite]]="",tblTime[[#This Row],[SuggCategory]],tblTime[[#This Row],[CategoryOverwrite]])</f>
        <v/>
      </c>
      <c r="K1264" s="17" t="n"/>
      <c r="L1264" s="17" t="n"/>
      <c r="M1264" s="13">
        <f>IF(COUNTA(tblTime[[#This Row],[TaskName]:[Entity]],tblTime[[#This Row],[FinalCategory]:[Hours]])=4,"FILLED","OPEN")</f>
        <v/>
      </c>
      <c r="N1264" s="13">
        <f>IF(SUMIFS(tblTime[Hours],tblTime[Date],tblTime[[#This Row],[Date]]) &gt; 20, "⚠ Over 20 hours!", "")</f>
        <v/>
      </c>
    </row>
    <row r="1265" hidden="1">
      <c r="B1265" s="14">
        <f>7+B1165</f>
        <v/>
      </c>
      <c r="C1265" s="15">
        <f>C1245</f>
        <v/>
      </c>
      <c r="D1265" s="13">
        <f>$G$2</f>
        <v/>
      </c>
      <c r="E1265" s="13">
        <f>IFERROR(_xlfn.XLOOKUP(D1265,tblEmployees[EmployeeName],tblEmployees[HomeDepartment],""),"")</f>
        <v/>
      </c>
      <c r="F1265" s="17" t="n"/>
      <c r="G1265" s="17" t="n"/>
      <c r="H1265" s="13">
        <f>IFERROR(INDEX(tblTasks[SuggestedCategory],MATCH(tblTime[[#This Row],[TaskName]],tblTasks[TaskName],0)),"")</f>
        <v/>
      </c>
      <c r="I1265" s="17" t="n"/>
      <c r="J1265" s="13">
        <f>IF(tblTime[[#This Row],[CategoryOverwrite]]="",tblTime[[#This Row],[SuggCategory]],tblTime[[#This Row],[CategoryOverwrite]])</f>
        <v/>
      </c>
      <c r="K1265" s="17" t="n"/>
      <c r="L1265" s="17" t="n"/>
      <c r="M1265" s="13">
        <f>IF(COUNTA(tblTime[[#This Row],[TaskName]:[Entity]],tblTime[[#This Row],[FinalCategory]:[Hours]])=4,"FILLED","OPEN")</f>
        <v/>
      </c>
      <c r="N1265" s="13">
        <f>IF(SUMIFS(tblTime[Hours],tblTime[Date],tblTime[[#This Row],[Date]]) &gt; 20, "⚠ Over 20 hours!", "")</f>
        <v/>
      </c>
    </row>
    <row r="1266" hidden="1">
      <c r="B1266" s="14">
        <f>7+B1166</f>
        <v/>
      </c>
      <c r="C1266" s="15">
        <f>C1246</f>
        <v/>
      </c>
      <c r="D1266" s="13">
        <f>$G$2</f>
        <v/>
      </c>
      <c r="E1266" s="13">
        <f>IFERROR(_xlfn.XLOOKUP(D1266,tblEmployees[EmployeeName],tblEmployees[HomeDepartment],""),"")</f>
        <v/>
      </c>
      <c r="F1266" s="17" t="n"/>
      <c r="G1266" s="17" t="n"/>
      <c r="H1266" s="13">
        <f>IFERROR(INDEX(tblTasks[SuggestedCategory],MATCH(tblTime[[#This Row],[TaskName]],tblTasks[TaskName],0)),"")</f>
        <v/>
      </c>
      <c r="I1266" s="17" t="n"/>
      <c r="J1266" s="13">
        <f>IF(tblTime[[#This Row],[CategoryOverwrite]]="",tblTime[[#This Row],[SuggCategory]],tblTime[[#This Row],[CategoryOverwrite]])</f>
        <v/>
      </c>
      <c r="K1266" s="17" t="n"/>
      <c r="L1266" s="17" t="n"/>
      <c r="M1266" s="13">
        <f>IF(COUNTA(tblTime[[#This Row],[TaskName]:[Entity]],tblTime[[#This Row],[FinalCategory]:[Hours]])=4,"FILLED","OPEN")</f>
        <v/>
      </c>
      <c r="N1266" s="13">
        <f>IF(SUMIFS(tblTime[Hours],tblTime[Date],tblTime[[#This Row],[Date]]) &gt; 20, "⚠ Over 20 hours!", "")</f>
        <v/>
      </c>
    </row>
    <row r="1267" hidden="1">
      <c r="B1267" s="14">
        <f>7+B1167</f>
        <v/>
      </c>
      <c r="C1267" s="15">
        <f>C1247</f>
        <v/>
      </c>
      <c r="D1267" s="13">
        <f>$G$2</f>
        <v/>
      </c>
      <c r="E1267" s="13">
        <f>IFERROR(_xlfn.XLOOKUP(D1267,tblEmployees[EmployeeName],tblEmployees[HomeDepartment],""),"")</f>
        <v/>
      </c>
      <c r="F1267" s="17" t="n"/>
      <c r="G1267" s="17" t="n"/>
      <c r="H1267" s="13">
        <f>IFERROR(INDEX(tblTasks[SuggestedCategory],MATCH(tblTime[[#This Row],[TaskName]],tblTasks[TaskName],0)),"")</f>
        <v/>
      </c>
      <c r="I1267" s="17" t="n"/>
      <c r="J1267" s="13">
        <f>IF(tblTime[[#This Row],[CategoryOverwrite]]="",tblTime[[#This Row],[SuggCategory]],tblTime[[#This Row],[CategoryOverwrite]])</f>
        <v/>
      </c>
      <c r="K1267" s="17" t="n"/>
      <c r="L1267" s="17" t="n"/>
      <c r="M1267" s="13">
        <f>IF(COUNTA(tblTime[[#This Row],[TaskName]:[Entity]],tblTime[[#This Row],[FinalCategory]:[Hours]])=4,"FILLED","OPEN")</f>
        <v/>
      </c>
      <c r="N1267" s="13">
        <f>IF(SUMIFS(tblTime[Hours],tblTime[Date],tblTime[[#This Row],[Date]]) &gt; 20, "⚠ Over 20 hours!", "")</f>
        <v/>
      </c>
    </row>
    <row r="1268" hidden="1">
      <c r="B1268" s="14">
        <f>7+B1168</f>
        <v/>
      </c>
      <c r="C1268" s="15">
        <f>C1248</f>
        <v/>
      </c>
      <c r="D1268" s="13">
        <f>$G$2</f>
        <v/>
      </c>
      <c r="E1268" s="13">
        <f>IFERROR(_xlfn.XLOOKUP(D1268,tblEmployees[EmployeeName],tblEmployees[HomeDepartment],""),"")</f>
        <v/>
      </c>
      <c r="F1268" s="17" t="n"/>
      <c r="G1268" s="17" t="n"/>
      <c r="H1268" s="13">
        <f>IFERROR(INDEX(tblTasks[SuggestedCategory],MATCH(tblTime[[#This Row],[TaskName]],tblTasks[TaskName],0)),"")</f>
        <v/>
      </c>
      <c r="I1268" s="17" t="n"/>
      <c r="J1268" s="13">
        <f>IF(tblTime[[#This Row],[CategoryOverwrite]]="",tblTime[[#This Row],[SuggCategory]],tblTime[[#This Row],[CategoryOverwrite]])</f>
        <v/>
      </c>
      <c r="K1268" s="17" t="n"/>
      <c r="L1268" s="17" t="n"/>
      <c r="M1268" s="13">
        <f>IF(COUNTA(tblTime[[#This Row],[TaskName]:[Entity]],tblTime[[#This Row],[FinalCategory]:[Hours]])=4,"FILLED","OPEN")</f>
        <v/>
      </c>
      <c r="N1268" s="13">
        <f>IF(SUMIFS(tblTime[Hours],tblTime[Date],tblTime[[#This Row],[Date]]) &gt; 20, "⚠ Over 20 hours!", "")</f>
        <v/>
      </c>
    </row>
    <row r="1269" hidden="1">
      <c r="B1269" s="14">
        <f>7+B1169</f>
        <v/>
      </c>
      <c r="C1269" s="15">
        <f>C1249</f>
        <v/>
      </c>
      <c r="D1269" s="13">
        <f>$G$2</f>
        <v/>
      </c>
      <c r="E1269" s="13">
        <f>IFERROR(_xlfn.XLOOKUP(D1269,tblEmployees[EmployeeName],tblEmployees[HomeDepartment],""),"")</f>
        <v/>
      </c>
      <c r="F1269" s="17" t="n"/>
      <c r="G1269" s="17" t="n"/>
      <c r="H1269" s="13">
        <f>IFERROR(INDEX(tblTasks[SuggestedCategory],MATCH(tblTime[[#This Row],[TaskName]],tblTasks[TaskName],0)),"")</f>
        <v/>
      </c>
      <c r="I1269" s="17" t="n"/>
      <c r="J1269" s="13">
        <f>IF(tblTime[[#This Row],[CategoryOverwrite]]="",tblTime[[#This Row],[SuggCategory]],tblTime[[#This Row],[CategoryOverwrite]])</f>
        <v/>
      </c>
      <c r="K1269" s="17" t="n"/>
      <c r="L1269" s="17" t="n"/>
      <c r="M1269" s="13">
        <f>IF(COUNTA(tblTime[[#This Row],[TaskName]:[Entity]],tblTime[[#This Row],[FinalCategory]:[Hours]])=4,"FILLED","OPEN")</f>
        <v/>
      </c>
      <c r="N1269" s="13">
        <f>IF(SUMIFS(tblTime[Hours],tblTime[Date],tblTime[[#This Row],[Date]]) &gt; 20, "⚠ Over 20 hours!", "")</f>
        <v/>
      </c>
    </row>
    <row r="1270" hidden="1">
      <c r="B1270" s="14">
        <f>7+B1170</f>
        <v/>
      </c>
      <c r="C1270" s="15">
        <f>C1250</f>
        <v/>
      </c>
      <c r="D1270" s="13">
        <f>$G$2</f>
        <v/>
      </c>
      <c r="E1270" s="13">
        <f>IFERROR(_xlfn.XLOOKUP(D1270,tblEmployees[EmployeeName],tblEmployees[HomeDepartment],""),"")</f>
        <v/>
      </c>
      <c r="F1270" s="17" t="n"/>
      <c r="G1270" s="17" t="n"/>
      <c r="H1270" s="13">
        <f>IFERROR(INDEX(tblTasks[SuggestedCategory],MATCH(tblTime[[#This Row],[TaskName]],tblTasks[TaskName],0)),"")</f>
        <v/>
      </c>
      <c r="I1270" s="17" t="n"/>
      <c r="J1270" s="13">
        <f>IF(tblTime[[#This Row],[CategoryOverwrite]]="",tblTime[[#This Row],[SuggCategory]],tblTime[[#This Row],[CategoryOverwrite]])</f>
        <v/>
      </c>
      <c r="K1270" s="17" t="n"/>
      <c r="L1270" s="17" t="n"/>
      <c r="M1270" s="13">
        <f>IF(COUNTA(tblTime[[#This Row],[TaskName]:[Entity]],tblTime[[#This Row],[FinalCategory]:[Hours]])=4,"FILLED","OPEN")</f>
        <v/>
      </c>
      <c r="N1270" s="13">
        <f>IF(SUMIFS(tblTime[Hours],tblTime[Date],tblTime[[#This Row],[Date]]) &gt; 20, "⚠ Over 20 hours!", "")</f>
        <v/>
      </c>
    </row>
    <row r="1271" hidden="1">
      <c r="B1271" s="14">
        <f>7+B1171</f>
        <v/>
      </c>
      <c r="C1271" s="15">
        <f>C1251</f>
        <v/>
      </c>
      <c r="D1271" s="13">
        <f>$G$2</f>
        <v/>
      </c>
      <c r="E1271" s="13">
        <f>IFERROR(_xlfn.XLOOKUP(D1271,tblEmployees[EmployeeName],tblEmployees[HomeDepartment],""),"")</f>
        <v/>
      </c>
      <c r="F1271" s="17" t="n"/>
      <c r="G1271" s="17" t="n"/>
      <c r="H1271" s="13">
        <f>IFERROR(INDEX(tblTasks[SuggestedCategory],MATCH(tblTime[[#This Row],[TaskName]],tblTasks[TaskName],0)),"")</f>
        <v/>
      </c>
      <c r="I1271" s="17" t="n"/>
      <c r="J1271" s="13">
        <f>IF(tblTime[[#This Row],[CategoryOverwrite]]="",tblTime[[#This Row],[SuggCategory]],tblTime[[#This Row],[CategoryOverwrite]])</f>
        <v/>
      </c>
      <c r="K1271" s="17" t="n"/>
      <c r="L1271" s="17" t="n"/>
      <c r="M1271" s="13">
        <f>IF(COUNTA(tblTime[[#This Row],[TaskName]:[Entity]],tblTime[[#This Row],[FinalCategory]:[Hours]])=4,"FILLED","OPEN")</f>
        <v/>
      </c>
      <c r="N1271" s="13">
        <f>IF(SUMIFS(tblTime[Hours],tblTime[Date],tblTime[[#This Row],[Date]]) &gt; 20, "⚠ Over 20 hours!", "")</f>
        <v/>
      </c>
    </row>
    <row r="1272" hidden="1">
      <c r="B1272" s="14">
        <f>7+B1172</f>
        <v/>
      </c>
      <c r="C1272" s="15">
        <f>C1252</f>
        <v/>
      </c>
      <c r="D1272" s="13">
        <f>$G$2</f>
        <v/>
      </c>
      <c r="E1272" s="13">
        <f>IFERROR(_xlfn.XLOOKUP(D1272,tblEmployees[EmployeeName],tblEmployees[HomeDepartment],""),"")</f>
        <v/>
      </c>
      <c r="F1272" s="17" t="n"/>
      <c r="G1272" s="17" t="n"/>
      <c r="H1272" s="13">
        <f>IFERROR(INDEX(tblTasks[SuggestedCategory],MATCH(tblTime[[#This Row],[TaskName]],tblTasks[TaskName],0)),"")</f>
        <v/>
      </c>
      <c r="I1272" s="17" t="n"/>
      <c r="J1272" s="13">
        <f>IF(tblTime[[#This Row],[CategoryOverwrite]]="",tblTime[[#This Row],[SuggCategory]],tblTime[[#This Row],[CategoryOverwrite]])</f>
        <v/>
      </c>
      <c r="K1272" s="17" t="n"/>
      <c r="L1272" s="17" t="n"/>
      <c r="M1272" s="13">
        <f>IF(COUNTA(tblTime[[#This Row],[TaskName]:[Entity]],tblTime[[#This Row],[FinalCategory]:[Hours]])=4,"FILLED","OPEN")</f>
        <v/>
      </c>
      <c r="N1272" s="13">
        <f>IF(SUMIFS(tblTime[Hours],tblTime[Date],tblTime[[#This Row],[Date]]) &gt; 20, "⚠ Over 20 hours!", "")</f>
        <v/>
      </c>
    </row>
    <row r="1273" hidden="1">
      <c r="B1273" s="14">
        <f>7+B1173</f>
        <v/>
      </c>
      <c r="C1273" s="15">
        <f>C1253</f>
        <v/>
      </c>
      <c r="D1273" s="13">
        <f>$G$2</f>
        <v/>
      </c>
      <c r="E1273" s="13">
        <f>IFERROR(_xlfn.XLOOKUP(D1273,tblEmployees[EmployeeName],tblEmployees[HomeDepartment],""),"")</f>
        <v/>
      </c>
      <c r="F1273" s="17" t="n"/>
      <c r="G1273" s="17" t="n"/>
      <c r="H1273" s="13">
        <f>IFERROR(INDEX(tblTasks[SuggestedCategory],MATCH(tblTime[[#This Row],[TaskName]],tblTasks[TaskName],0)),"")</f>
        <v/>
      </c>
      <c r="I1273" s="17" t="n"/>
      <c r="J1273" s="13">
        <f>IF(tblTime[[#This Row],[CategoryOverwrite]]="",tblTime[[#This Row],[SuggCategory]],tblTime[[#This Row],[CategoryOverwrite]])</f>
        <v/>
      </c>
      <c r="K1273" s="17" t="n"/>
      <c r="L1273" s="17" t="n"/>
      <c r="M1273" s="13">
        <f>IF(COUNTA(tblTime[[#This Row],[TaskName]:[Entity]],tblTime[[#This Row],[FinalCategory]:[Hours]])=4,"FILLED","OPEN")</f>
        <v/>
      </c>
      <c r="N1273" s="13">
        <f>IF(SUMIFS(tblTime[Hours],tblTime[Date],tblTime[[#This Row],[Date]]) &gt; 20, "⚠ Over 20 hours!", "")</f>
        <v/>
      </c>
    </row>
    <row r="1274" hidden="1">
      <c r="B1274" s="14">
        <f>7+B1174</f>
        <v/>
      </c>
      <c r="C1274" s="15">
        <f>C1254</f>
        <v/>
      </c>
      <c r="D1274" s="13">
        <f>$G$2</f>
        <v/>
      </c>
      <c r="E1274" s="13">
        <f>IFERROR(_xlfn.XLOOKUP(D1274,tblEmployees[EmployeeName],tblEmployees[HomeDepartment],""),"")</f>
        <v/>
      </c>
      <c r="F1274" s="17" t="n"/>
      <c r="G1274" s="17" t="n"/>
      <c r="H1274" s="13">
        <f>IFERROR(INDEX(tblTasks[SuggestedCategory],MATCH(tblTime[[#This Row],[TaskName]],tblTasks[TaskName],0)),"")</f>
        <v/>
      </c>
      <c r="I1274" s="17" t="n"/>
      <c r="J1274" s="13">
        <f>IF(tblTime[[#This Row],[CategoryOverwrite]]="",tblTime[[#This Row],[SuggCategory]],tblTime[[#This Row],[CategoryOverwrite]])</f>
        <v/>
      </c>
      <c r="K1274" s="17" t="n"/>
      <c r="L1274" s="17" t="n"/>
      <c r="M1274" s="13">
        <f>IF(COUNTA(tblTime[[#This Row],[TaskName]:[Entity]],tblTime[[#This Row],[FinalCategory]:[Hours]])=4,"FILLED","OPEN")</f>
        <v/>
      </c>
      <c r="N1274" s="13">
        <f>IF(SUMIFS(tblTime[Hours],tblTime[Date],tblTime[[#This Row],[Date]]) &gt; 20, "⚠ Over 20 hours!", "")</f>
        <v/>
      </c>
    </row>
    <row r="1275" hidden="1">
      <c r="B1275" s="14">
        <f>7+B1175</f>
        <v/>
      </c>
      <c r="C1275" s="15">
        <f>C1255</f>
        <v/>
      </c>
      <c r="D1275" s="13">
        <f>$G$2</f>
        <v/>
      </c>
      <c r="E1275" s="13">
        <f>IFERROR(_xlfn.XLOOKUP(D1275,tblEmployees[EmployeeName],tblEmployees[HomeDepartment],""),"")</f>
        <v/>
      </c>
      <c r="F1275" s="17" t="n"/>
      <c r="G1275" s="17" t="n"/>
      <c r="H1275" s="13">
        <f>IFERROR(INDEX(tblTasks[SuggestedCategory],MATCH(tblTime[[#This Row],[TaskName]],tblTasks[TaskName],0)),"")</f>
        <v/>
      </c>
      <c r="I1275" s="17" t="n"/>
      <c r="J1275" s="13">
        <f>IF(tblTime[[#This Row],[CategoryOverwrite]]="",tblTime[[#This Row],[SuggCategory]],tblTime[[#This Row],[CategoryOverwrite]])</f>
        <v/>
      </c>
      <c r="K1275" s="17" t="n"/>
      <c r="L1275" s="17" t="n"/>
      <c r="M1275" s="13">
        <f>IF(COUNTA(tblTime[[#This Row],[TaskName]:[Entity]],tblTime[[#This Row],[FinalCategory]:[Hours]])=4,"FILLED","OPEN")</f>
        <v/>
      </c>
      <c r="N1275" s="13">
        <f>IF(SUMIFS(tblTime[Hours],tblTime[Date],tblTime[[#This Row],[Date]]) &gt; 20, "⚠ Over 20 hours!", "")</f>
        <v/>
      </c>
    </row>
    <row r="1276" hidden="1">
      <c r="B1276" s="14">
        <f>7+B1176</f>
        <v/>
      </c>
      <c r="C1276" s="15">
        <f>C1256</f>
        <v/>
      </c>
      <c r="D1276" s="13">
        <f>$G$2</f>
        <v/>
      </c>
      <c r="E1276" s="13">
        <f>IFERROR(_xlfn.XLOOKUP(D1276,tblEmployees[EmployeeName],tblEmployees[HomeDepartment],""),"")</f>
        <v/>
      </c>
      <c r="F1276" s="17" t="n"/>
      <c r="G1276" s="17" t="n"/>
      <c r="H1276" s="13">
        <f>IFERROR(INDEX(tblTasks[SuggestedCategory],MATCH(tblTime[[#This Row],[TaskName]],tblTasks[TaskName],0)),"")</f>
        <v/>
      </c>
      <c r="I1276" s="17" t="n"/>
      <c r="J1276" s="13">
        <f>IF(tblTime[[#This Row],[CategoryOverwrite]]="",tblTime[[#This Row],[SuggCategory]],tblTime[[#This Row],[CategoryOverwrite]])</f>
        <v/>
      </c>
      <c r="K1276" s="17" t="n"/>
      <c r="L1276" s="17" t="n"/>
      <c r="M1276" s="13">
        <f>IF(COUNTA(tblTime[[#This Row],[TaskName]:[Entity]],tblTime[[#This Row],[FinalCategory]:[Hours]])=4,"FILLED","OPEN")</f>
        <v/>
      </c>
      <c r="N1276" s="13">
        <f>IF(SUMIFS(tblTime[Hours],tblTime[Date],tblTime[[#This Row],[Date]]) &gt; 20, "⚠ Over 20 hours!", "")</f>
        <v/>
      </c>
    </row>
    <row r="1277" hidden="1">
      <c r="B1277" s="14">
        <f>7+B1177</f>
        <v/>
      </c>
      <c r="C1277" s="15">
        <f>C1257</f>
        <v/>
      </c>
      <c r="D1277" s="13">
        <f>$G$2</f>
        <v/>
      </c>
      <c r="E1277" s="13">
        <f>IFERROR(_xlfn.XLOOKUP(D1277,tblEmployees[EmployeeName],tblEmployees[HomeDepartment],""),"")</f>
        <v/>
      </c>
      <c r="F1277" s="17" t="n"/>
      <c r="G1277" s="17" t="n"/>
      <c r="H1277" s="13">
        <f>IFERROR(INDEX(tblTasks[SuggestedCategory],MATCH(tblTime[[#This Row],[TaskName]],tblTasks[TaskName],0)),"")</f>
        <v/>
      </c>
      <c r="I1277" s="17" t="n"/>
      <c r="J1277" s="13">
        <f>IF(tblTime[[#This Row],[CategoryOverwrite]]="",tblTime[[#This Row],[SuggCategory]],tblTime[[#This Row],[CategoryOverwrite]])</f>
        <v/>
      </c>
      <c r="K1277" s="17" t="n"/>
      <c r="L1277" s="17" t="n"/>
      <c r="M1277" s="13">
        <f>IF(COUNTA(tblTime[[#This Row],[TaskName]:[Entity]],tblTime[[#This Row],[FinalCategory]:[Hours]])=4,"FILLED","OPEN")</f>
        <v/>
      </c>
      <c r="N1277" s="13">
        <f>IF(SUMIFS(tblTime[Hours],tblTime[Date],tblTime[[#This Row],[Date]]) &gt; 20, "⚠ Over 20 hours!", "")</f>
        <v/>
      </c>
    </row>
    <row r="1278" hidden="1">
      <c r="B1278" s="14">
        <f>7+B1178</f>
        <v/>
      </c>
      <c r="C1278" s="15">
        <f>C1258</f>
        <v/>
      </c>
      <c r="D1278" s="13">
        <f>$G$2</f>
        <v/>
      </c>
      <c r="E1278" s="13">
        <f>IFERROR(_xlfn.XLOOKUP(D1278,tblEmployees[EmployeeName],tblEmployees[HomeDepartment],""),"")</f>
        <v/>
      </c>
      <c r="F1278" s="17" t="n"/>
      <c r="G1278" s="17" t="n"/>
      <c r="H1278" s="13">
        <f>IFERROR(INDEX(tblTasks[SuggestedCategory],MATCH(tblTime[[#This Row],[TaskName]],tblTasks[TaskName],0)),"")</f>
        <v/>
      </c>
      <c r="I1278" s="17" t="n"/>
      <c r="J1278" s="13">
        <f>IF(tblTime[[#This Row],[CategoryOverwrite]]="",tblTime[[#This Row],[SuggCategory]],tblTime[[#This Row],[CategoryOverwrite]])</f>
        <v/>
      </c>
      <c r="K1278" s="17" t="n"/>
      <c r="L1278" s="17" t="n"/>
      <c r="M1278" s="13">
        <f>IF(COUNTA(tblTime[[#This Row],[TaskName]:[Entity]],tblTime[[#This Row],[FinalCategory]:[Hours]])=4,"FILLED","OPEN")</f>
        <v/>
      </c>
      <c r="N1278" s="13">
        <f>IF(SUMIFS(tblTime[Hours],tblTime[Date],tblTime[[#This Row],[Date]]) &gt; 20, "⚠ Over 20 hours!", "")</f>
        <v/>
      </c>
    </row>
    <row r="1279" hidden="1">
      <c r="B1279" s="14">
        <f>7+B1179</f>
        <v/>
      </c>
      <c r="C1279" s="15">
        <f>C1259</f>
        <v/>
      </c>
      <c r="D1279" s="13">
        <f>$G$2</f>
        <v/>
      </c>
      <c r="E1279" s="13">
        <f>IFERROR(_xlfn.XLOOKUP(D1279,tblEmployees[EmployeeName],tblEmployees[HomeDepartment],""),"")</f>
        <v/>
      </c>
      <c r="F1279" s="17" t="n"/>
      <c r="G1279" s="17" t="n"/>
      <c r="H1279" s="13">
        <f>IFERROR(INDEX(tblTasks[SuggestedCategory],MATCH(tblTime[[#This Row],[TaskName]],tblTasks[TaskName],0)),"")</f>
        <v/>
      </c>
      <c r="I1279" s="17" t="n"/>
      <c r="J1279" s="13">
        <f>IF(tblTime[[#This Row],[CategoryOverwrite]]="",tblTime[[#This Row],[SuggCategory]],tblTime[[#This Row],[CategoryOverwrite]])</f>
        <v/>
      </c>
      <c r="K1279" s="17" t="n"/>
      <c r="L1279" s="17" t="n"/>
      <c r="M1279" s="13">
        <f>IF(COUNTA(tblTime[[#This Row],[TaskName]:[Entity]],tblTime[[#This Row],[FinalCategory]:[Hours]])=4,"FILLED","OPEN")</f>
        <v/>
      </c>
      <c r="N1279" s="13">
        <f>IF(SUMIFS(tblTime[Hours],tblTime[Date],tblTime[[#This Row],[Date]]) &gt; 20, "⚠ Over 20 hours!", "")</f>
        <v/>
      </c>
    </row>
    <row r="1280" hidden="1">
      <c r="B1280" s="14">
        <f>7+B1180</f>
        <v/>
      </c>
      <c r="C1280" s="15">
        <f>C1260</f>
        <v/>
      </c>
      <c r="D1280" s="13">
        <f>$G$2</f>
        <v/>
      </c>
      <c r="E1280" s="13">
        <f>IFERROR(_xlfn.XLOOKUP(D1280,tblEmployees[EmployeeName],tblEmployees[HomeDepartment],""),"")</f>
        <v/>
      </c>
      <c r="F1280" s="17" t="n"/>
      <c r="G1280" s="17" t="n"/>
      <c r="H1280" s="13">
        <f>IFERROR(INDEX(tblTasks[SuggestedCategory],MATCH(tblTime[[#This Row],[TaskName]],tblTasks[TaskName],0)),"")</f>
        <v/>
      </c>
      <c r="I1280" s="17" t="n"/>
      <c r="J1280" s="13">
        <f>IF(tblTime[[#This Row],[CategoryOverwrite]]="",tblTime[[#This Row],[SuggCategory]],tblTime[[#This Row],[CategoryOverwrite]])</f>
        <v/>
      </c>
      <c r="K1280" s="17" t="n"/>
      <c r="L1280" s="17" t="n"/>
      <c r="M1280" s="13">
        <f>IF(COUNTA(tblTime[[#This Row],[TaskName]:[Entity]],tblTime[[#This Row],[FinalCategory]:[Hours]])=4,"FILLED","OPEN")</f>
        <v/>
      </c>
      <c r="N1280" s="13">
        <f>IF(SUMIFS(tblTime[Hours],tblTime[Date],tblTime[[#This Row],[Date]]) &gt; 20, "⚠ Over 20 hours!", "")</f>
        <v/>
      </c>
    </row>
    <row r="1281" hidden="1">
      <c r="B1281" s="14">
        <f>7+B1181</f>
        <v/>
      </c>
      <c r="C1281" s="15">
        <f>C1261</f>
        <v/>
      </c>
      <c r="D1281" s="13">
        <f>$G$2</f>
        <v/>
      </c>
      <c r="E1281" s="13">
        <f>IFERROR(_xlfn.XLOOKUP(D1281,tblEmployees[EmployeeName],tblEmployees[HomeDepartment],""),"")</f>
        <v/>
      </c>
      <c r="F1281" s="17" t="n"/>
      <c r="G1281" s="17" t="n"/>
      <c r="H1281" s="13">
        <f>IFERROR(INDEX(tblTasks[SuggestedCategory],MATCH(tblTime[[#This Row],[TaskName]],tblTasks[TaskName],0)),"")</f>
        <v/>
      </c>
      <c r="I1281" s="17" t="n"/>
      <c r="J1281" s="13">
        <f>IF(tblTime[[#This Row],[CategoryOverwrite]]="",tblTime[[#This Row],[SuggCategory]],tblTime[[#This Row],[CategoryOverwrite]])</f>
        <v/>
      </c>
      <c r="K1281" s="17" t="n"/>
      <c r="L1281" s="17" t="n"/>
      <c r="M1281" s="13">
        <f>IF(COUNTA(tblTime[[#This Row],[TaskName]:[Entity]],tblTime[[#This Row],[FinalCategory]:[Hours]])=4,"FILLED","OPEN")</f>
        <v/>
      </c>
      <c r="N1281" s="13">
        <f>IF(SUMIFS(tblTime[Hours],tblTime[Date],tblTime[[#This Row],[Date]]) &gt; 20, "⚠ Over 20 hours!", "")</f>
        <v/>
      </c>
    </row>
    <row r="1282" hidden="1">
      <c r="B1282" s="14">
        <f>7+B1182</f>
        <v/>
      </c>
      <c r="C1282" s="15">
        <f>C1262</f>
        <v/>
      </c>
      <c r="D1282" s="13">
        <f>$G$2</f>
        <v/>
      </c>
      <c r="E1282" s="13">
        <f>IFERROR(_xlfn.XLOOKUP(D1282,tblEmployees[EmployeeName],tblEmployees[HomeDepartment],""),"")</f>
        <v/>
      </c>
      <c r="F1282" s="17" t="n"/>
      <c r="G1282" s="17" t="n"/>
      <c r="H1282" s="13">
        <f>IFERROR(INDEX(tblTasks[SuggestedCategory],MATCH(tblTime[[#This Row],[TaskName]],tblTasks[TaskName],0)),"")</f>
        <v/>
      </c>
      <c r="I1282" s="17" t="n"/>
      <c r="J1282" s="13">
        <f>IF(tblTime[[#This Row],[CategoryOverwrite]]="",tblTime[[#This Row],[SuggCategory]],tblTime[[#This Row],[CategoryOverwrite]])</f>
        <v/>
      </c>
      <c r="K1282" s="17" t="n"/>
      <c r="L1282" s="17" t="n"/>
      <c r="M1282" s="13">
        <f>IF(COUNTA(tblTime[[#This Row],[TaskName]:[Entity]],tblTime[[#This Row],[FinalCategory]:[Hours]])=4,"FILLED","OPEN")</f>
        <v/>
      </c>
      <c r="N1282" s="13">
        <f>IF(SUMIFS(tblTime[Hours],tblTime[Date],tblTime[[#This Row],[Date]]) &gt; 20, "⚠ Over 20 hours!", "")</f>
        <v/>
      </c>
    </row>
    <row r="1283" hidden="1">
      <c r="B1283" s="14">
        <f>7+B1183</f>
        <v/>
      </c>
      <c r="C1283" s="15">
        <f>C1263</f>
        <v/>
      </c>
      <c r="D1283" s="13">
        <f>$G$2</f>
        <v/>
      </c>
      <c r="E1283" s="13">
        <f>IFERROR(_xlfn.XLOOKUP(D1283,tblEmployees[EmployeeName],tblEmployees[HomeDepartment],""),"")</f>
        <v/>
      </c>
      <c r="F1283" s="17" t="n"/>
      <c r="G1283" s="17" t="n"/>
      <c r="H1283" s="13">
        <f>IFERROR(INDEX(tblTasks[SuggestedCategory],MATCH(tblTime[[#This Row],[TaskName]],tblTasks[TaskName],0)),"")</f>
        <v/>
      </c>
      <c r="I1283" s="17" t="n"/>
      <c r="J1283" s="13">
        <f>IF(tblTime[[#This Row],[CategoryOverwrite]]="",tblTime[[#This Row],[SuggCategory]],tblTime[[#This Row],[CategoryOverwrite]])</f>
        <v/>
      </c>
      <c r="K1283" s="17" t="n"/>
      <c r="L1283" s="17" t="n"/>
      <c r="M1283" s="13">
        <f>IF(COUNTA(tblTime[[#This Row],[TaskName]:[Entity]],tblTime[[#This Row],[FinalCategory]:[Hours]])=4,"FILLED","OPEN")</f>
        <v/>
      </c>
      <c r="N1283" s="13">
        <f>IF(SUMIFS(tblTime[Hours],tblTime[Date],tblTime[[#This Row],[Date]]) &gt; 20, "⚠ Over 20 hours!", "")</f>
        <v/>
      </c>
    </row>
    <row r="1284" hidden="1">
      <c r="B1284" s="14">
        <f>7+B1184</f>
        <v/>
      </c>
      <c r="C1284" s="15">
        <f>C1264</f>
        <v/>
      </c>
      <c r="D1284" s="13">
        <f>$G$2</f>
        <v/>
      </c>
      <c r="E1284" s="13">
        <f>IFERROR(_xlfn.XLOOKUP(D1284,tblEmployees[EmployeeName],tblEmployees[HomeDepartment],""),"")</f>
        <v/>
      </c>
      <c r="F1284" s="17" t="n"/>
      <c r="G1284" s="17" t="n"/>
      <c r="H1284" s="13">
        <f>IFERROR(INDEX(tblTasks[SuggestedCategory],MATCH(tblTime[[#This Row],[TaskName]],tblTasks[TaskName],0)),"")</f>
        <v/>
      </c>
      <c r="I1284" s="17" t="n"/>
      <c r="J1284" s="13">
        <f>IF(tblTime[[#This Row],[CategoryOverwrite]]="",tblTime[[#This Row],[SuggCategory]],tblTime[[#This Row],[CategoryOverwrite]])</f>
        <v/>
      </c>
      <c r="K1284" s="17" t="n"/>
      <c r="L1284" s="17" t="n"/>
      <c r="M1284" s="13">
        <f>IF(COUNTA(tblTime[[#This Row],[TaskName]:[Entity]],tblTime[[#This Row],[FinalCategory]:[Hours]])=4,"FILLED","OPEN")</f>
        <v/>
      </c>
      <c r="N1284" s="13">
        <f>IF(SUMIFS(tblTime[Hours],tblTime[Date],tblTime[[#This Row],[Date]]) &gt; 20, "⚠ Over 20 hours!", "")</f>
        <v/>
      </c>
    </row>
    <row r="1285" hidden="1">
      <c r="B1285" s="14">
        <f>7+B1185</f>
        <v/>
      </c>
      <c r="C1285" s="15">
        <f>C1265</f>
        <v/>
      </c>
      <c r="D1285" s="13">
        <f>$G$2</f>
        <v/>
      </c>
      <c r="E1285" s="13">
        <f>IFERROR(_xlfn.XLOOKUP(D1285,tblEmployees[EmployeeName],tblEmployees[HomeDepartment],""),"")</f>
        <v/>
      </c>
      <c r="F1285" s="17" t="n"/>
      <c r="G1285" s="17" t="n"/>
      <c r="H1285" s="13">
        <f>IFERROR(INDEX(tblTasks[SuggestedCategory],MATCH(tblTime[[#This Row],[TaskName]],tblTasks[TaskName],0)),"")</f>
        <v/>
      </c>
      <c r="I1285" s="17" t="n"/>
      <c r="J1285" s="13">
        <f>IF(tblTime[[#This Row],[CategoryOverwrite]]="",tblTime[[#This Row],[SuggCategory]],tblTime[[#This Row],[CategoryOverwrite]])</f>
        <v/>
      </c>
      <c r="K1285" s="17" t="n"/>
      <c r="L1285" s="17" t="n"/>
      <c r="M1285" s="13">
        <f>IF(COUNTA(tblTime[[#This Row],[TaskName]:[Entity]],tblTime[[#This Row],[FinalCategory]:[Hours]])=4,"FILLED","OPEN")</f>
        <v/>
      </c>
      <c r="N1285" s="13">
        <f>IF(SUMIFS(tblTime[Hours],tblTime[Date],tblTime[[#This Row],[Date]]) &gt; 20, "⚠ Over 20 hours!", "")</f>
        <v/>
      </c>
    </row>
    <row r="1286" hidden="1">
      <c r="B1286" s="14">
        <f>7+B1186</f>
        <v/>
      </c>
      <c r="C1286" s="15">
        <f>C1266</f>
        <v/>
      </c>
      <c r="D1286" s="13">
        <f>$G$2</f>
        <v/>
      </c>
      <c r="E1286" s="13">
        <f>IFERROR(_xlfn.XLOOKUP(D1286,tblEmployees[EmployeeName],tblEmployees[HomeDepartment],""),"")</f>
        <v/>
      </c>
      <c r="F1286" s="17" t="n"/>
      <c r="G1286" s="17" t="n"/>
      <c r="H1286" s="13">
        <f>IFERROR(INDEX(tblTasks[SuggestedCategory],MATCH(tblTime[[#This Row],[TaskName]],tblTasks[TaskName],0)),"")</f>
        <v/>
      </c>
      <c r="I1286" s="17" t="n"/>
      <c r="J1286" s="13">
        <f>IF(tblTime[[#This Row],[CategoryOverwrite]]="",tblTime[[#This Row],[SuggCategory]],tblTime[[#This Row],[CategoryOverwrite]])</f>
        <v/>
      </c>
      <c r="K1286" s="17" t="n"/>
      <c r="L1286" s="17" t="n"/>
      <c r="M1286" s="13">
        <f>IF(COUNTA(tblTime[[#This Row],[TaskName]:[Entity]],tblTime[[#This Row],[FinalCategory]:[Hours]])=4,"FILLED","OPEN")</f>
        <v/>
      </c>
      <c r="N1286" s="13">
        <f>IF(SUMIFS(tblTime[Hours],tblTime[Date],tblTime[[#This Row],[Date]]) &gt; 20, "⚠ Over 20 hours!", "")</f>
        <v/>
      </c>
    </row>
    <row r="1287" hidden="1">
      <c r="B1287" s="14">
        <f>7+B1187</f>
        <v/>
      </c>
      <c r="C1287" s="15">
        <f>C1267</f>
        <v/>
      </c>
      <c r="D1287" s="13">
        <f>$G$2</f>
        <v/>
      </c>
      <c r="E1287" s="13">
        <f>IFERROR(_xlfn.XLOOKUP(D1287,tblEmployees[EmployeeName],tblEmployees[HomeDepartment],""),"")</f>
        <v/>
      </c>
      <c r="F1287" s="17" t="n"/>
      <c r="G1287" s="17" t="n"/>
      <c r="H1287" s="13">
        <f>IFERROR(INDEX(tblTasks[SuggestedCategory],MATCH(tblTime[[#This Row],[TaskName]],tblTasks[TaskName],0)),"")</f>
        <v/>
      </c>
      <c r="I1287" s="17" t="n"/>
      <c r="J1287" s="13">
        <f>IF(tblTime[[#This Row],[CategoryOverwrite]]="",tblTime[[#This Row],[SuggCategory]],tblTime[[#This Row],[CategoryOverwrite]])</f>
        <v/>
      </c>
      <c r="K1287" s="17" t="n"/>
      <c r="L1287" s="17" t="n"/>
      <c r="M1287" s="13">
        <f>IF(COUNTA(tblTime[[#This Row],[TaskName]:[Entity]],tblTime[[#This Row],[FinalCategory]:[Hours]])=4,"FILLED","OPEN")</f>
        <v/>
      </c>
      <c r="N1287" s="13">
        <f>IF(SUMIFS(tblTime[Hours],tblTime[Date],tblTime[[#This Row],[Date]]) &gt; 20, "⚠ Over 20 hours!", "")</f>
        <v/>
      </c>
    </row>
    <row r="1288" hidden="1">
      <c r="B1288" s="14">
        <f>7+B1188</f>
        <v/>
      </c>
      <c r="C1288" s="15">
        <f>C1268</f>
        <v/>
      </c>
      <c r="D1288" s="13">
        <f>$G$2</f>
        <v/>
      </c>
      <c r="E1288" s="13">
        <f>IFERROR(_xlfn.XLOOKUP(D1288,tblEmployees[EmployeeName],tblEmployees[HomeDepartment],""),"")</f>
        <v/>
      </c>
      <c r="F1288" s="17" t="n"/>
      <c r="G1288" s="17" t="n"/>
      <c r="H1288" s="13">
        <f>IFERROR(INDEX(tblTasks[SuggestedCategory],MATCH(tblTime[[#This Row],[TaskName]],tblTasks[TaskName],0)),"")</f>
        <v/>
      </c>
      <c r="I1288" s="17" t="n"/>
      <c r="J1288" s="13">
        <f>IF(tblTime[[#This Row],[CategoryOverwrite]]="",tblTime[[#This Row],[SuggCategory]],tblTime[[#This Row],[CategoryOverwrite]])</f>
        <v/>
      </c>
      <c r="K1288" s="17" t="n"/>
      <c r="L1288" s="17" t="n"/>
      <c r="M1288" s="13">
        <f>IF(COUNTA(tblTime[[#This Row],[TaskName]:[Entity]],tblTime[[#This Row],[FinalCategory]:[Hours]])=4,"FILLED","OPEN")</f>
        <v/>
      </c>
      <c r="N1288" s="13">
        <f>IF(SUMIFS(tblTime[Hours],tblTime[Date],tblTime[[#This Row],[Date]]) &gt; 20, "⚠ Over 20 hours!", "")</f>
        <v/>
      </c>
    </row>
    <row r="1289" hidden="1">
      <c r="B1289" s="14">
        <f>7+B1189</f>
        <v/>
      </c>
      <c r="C1289" s="15">
        <f>C1269</f>
        <v/>
      </c>
      <c r="D1289" s="13">
        <f>$G$2</f>
        <v/>
      </c>
      <c r="E1289" s="13">
        <f>IFERROR(_xlfn.XLOOKUP(D1289,tblEmployees[EmployeeName],tblEmployees[HomeDepartment],""),"")</f>
        <v/>
      </c>
      <c r="F1289" s="17" t="n"/>
      <c r="G1289" s="17" t="n"/>
      <c r="H1289" s="13">
        <f>IFERROR(INDEX(tblTasks[SuggestedCategory],MATCH(tblTime[[#This Row],[TaskName]],tblTasks[TaskName],0)),"")</f>
        <v/>
      </c>
      <c r="I1289" s="17" t="n"/>
      <c r="J1289" s="13">
        <f>IF(tblTime[[#This Row],[CategoryOverwrite]]="",tblTime[[#This Row],[SuggCategory]],tblTime[[#This Row],[CategoryOverwrite]])</f>
        <v/>
      </c>
      <c r="K1289" s="17" t="n"/>
      <c r="L1289" s="17" t="n"/>
      <c r="M1289" s="13">
        <f>IF(COUNTA(tblTime[[#This Row],[TaskName]:[Entity]],tblTime[[#This Row],[FinalCategory]:[Hours]])=4,"FILLED","OPEN")</f>
        <v/>
      </c>
      <c r="N1289" s="13">
        <f>IF(SUMIFS(tblTime[Hours],tblTime[Date],tblTime[[#This Row],[Date]]) &gt; 20, "⚠ Over 20 hours!", "")</f>
        <v/>
      </c>
    </row>
    <row r="1290" hidden="1">
      <c r="B1290" s="14">
        <f>7+B1190</f>
        <v/>
      </c>
      <c r="C1290" s="15">
        <f>C1270</f>
        <v/>
      </c>
      <c r="D1290" s="13">
        <f>$G$2</f>
        <v/>
      </c>
      <c r="E1290" s="13">
        <f>IFERROR(_xlfn.XLOOKUP(D1290,tblEmployees[EmployeeName],tblEmployees[HomeDepartment],""),"")</f>
        <v/>
      </c>
      <c r="F1290" s="17" t="n"/>
      <c r="G1290" s="17" t="n"/>
      <c r="H1290" s="13">
        <f>IFERROR(INDEX(tblTasks[SuggestedCategory],MATCH(tblTime[[#This Row],[TaskName]],tblTasks[TaskName],0)),"")</f>
        <v/>
      </c>
      <c r="I1290" s="17" t="n"/>
      <c r="J1290" s="13">
        <f>IF(tblTime[[#This Row],[CategoryOverwrite]]="",tblTime[[#This Row],[SuggCategory]],tblTime[[#This Row],[CategoryOverwrite]])</f>
        <v/>
      </c>
      <c r="K1290" s="17" t="n"/>
      <c r="L1290" s="17" t="n"/>
      <c r="M1290" s="13">
        <f>IF(COUNTA(tblTime[[#This Row],[TaskName]:[Entity]],tblTime[[#This Row],[FinalCategory]:[Hours]])=4,"FILLED","OPEN")</f>
        <v/>
      </c>
      <c r="N1290" s="13">
        <f>IF(SUMIFS(tblTime[Hours],tblTime[Date],tblTime[[#This Row],[Date]]) &gt; 20, "⚠ Over 20 hours!", "")</f>
        <v/>
      </c>
    </row>
    <row r="1291" hidden="1">
      <c r="B1291" s="14">
        <f>7+B1191</f>
        <v/>
      </c>
      <c r="C1291" s="15">
        <f>C1271</f>
        <v/>
      </c>
      <c r="D1291" s="13">
        <f>$G$2</f>
        <v/>
      </c>
      <c r="E1291" s="13">
        <f>IFERROR(_xlfn.XLOOKUP(D1291,tblEmployees[EmployeeName],tblEmployees[HomeDepartment],""),"")</f>
        <v/>
      </c>
      <c r="F1291" s="17" t="n"/>
      <c r="G1291" s="17" t="n"/>
      <c r="H1291" s="13">
        <f>IFERROR(INDEX(tblTasks[SuggestedCategory],MATCH(tblTime[[#This Row],[TaskName]],tblTasks[TaskName],0)),"")</f>
        <v/>
      </c>
      <c r="I1291" s="17" t="n"/>
      <c r="J1291" s="13">
        <f>IF(tblTime[[#This Row],[CategoryOverwrite]]="",tblTime[[#This Row],[SuggCategory]],tblTime[[#This Row],[CategoryOverwrite]])</f>
        <v/>
      </c>
      <c r="K1291" s="17" t="n"/>
      <c r="L1291" s="17" t="n"/>
      <c r="M1291" s="13">
        <f>IF(COUNTA(tblTime[[#This Row],[TaskName]:[Entity]],tblTime[[#This Row],[FinalCategory]:[Hours]])=4,"FILLED","OPEN")</f>
        <v/>
      </c>
      <c r="N1291" s="13">
        <f>IF(SUMIFS(tblTime[Hours],tblTime[Date],tblTime[[#This Row],[Date]]) &gt; 20, "⚠ Over 20 hours!", "")</f>
        <v/>
      </c>
    </row>
    <row r="1292" hidden="1">
      <c r="B1292" s="14">
        <f>7+B1192</f>
        <v/>
      </c>
      <c r="C1292" s="15">
        <f>C1272</f>
        <v/>
      </c>
      <c r="D1292" s="13">
        <f>$G$2</f>
        <v/>
      </c>
      <c r="E1292" s="13">
        <f>IFERROR(_xlfn.XLOOKUP(D1292,tblEmployees[EmployeeName],tblEmployees[HomeDepartment],""),"")</f>
        <v/>
      </c>
      <c r="F1292" s="17" t="n"/>
      <c r="G1292" s="17" t="n"/>
      <c r="H1292" s="13">
        <f>IFERROR(INDEX(tblTasks[SuggestedCategory],MATCH(tblTime[[#This Row],[TaskName]],tblTasks[TaskName],0)),"")</f>
        <v/>
      </c>
      <c r="I1292" s="17" t="n"/>
      <c r="J1292" s="13">
        <f>IF(tblTime[[#This Row],[CategoryOverwrite]]="",tblTime[[#This Row],[SuggCategory]],tblTime[[#This Row],[CategoryOverwrite]])</f>
        <v/>
      </c>
      <c r="K1292" s="17" t="n"/>
      <c r="L1292" s="17" t="n"/>
      <c r="M1292" s="13">
        <f>IF(COUNTA(tblTime[[#This Row],[TaskName]:[Entity]],tblTime[[#This Row],[FinalCategory]:[Hours]])=4,"FILLED","OPEN")</f>
        <v/>
      </c>
      <c r="N1292" s="13">
        <f>IF(SUMIFS(tblTime[Hours],tblTime[Date],tblTime[[#This Row],[Date]]) &gt; 20, "⚠ Over 20 hours!", "")</f>
        <v/>
      </c>
    </row>
    <row r="1293" hidden="1">
      <c r="B1293" s="14">
        <f>7+B1193</f>
        <v/>
      </c>
      <c r="C1293" s="15">
        <f>C1273</f>
        <v/>
      </c>
      <c r="D1293" s="13">
        <f>$G$2</f>
        <v/>
      </c>
      <c r="E1293" s="13">
        <f>IFERROR(_xlfn.XLOOKUP(D1293,tblEmployees[EmployeeName],tblEmployees[HomeDepartment],""),"")</f>
        <v/>
      </c>
      <c r="F1293" s="17" t="n"/>
      <c r="G1293" s="17" t="n"/>
      <c r="H1293" s="13">
        <f>IFERROR(INDEX(tblTasks[SuggestedCategory],MATCH(tblTime[[#This Row],[TaskName]],tblTasks[TaskName],0)),"")</f>
        <v/>
      </c>
      <c r="I1293" s="17" t="n"/>
      <c r="J1293" s="13">
        <f>IF(tblTime[[#This Row],[CategoryOverwrite]]="",tblTime[[#This Row],[SuggCategory]],tblTime[[#This Row],[CategoryOverwrite]])</f>
        <v/>
      </c>
      <c r="K1293" s="17" t="n"/>
      <c r="L1293" s="17" t="n"/>
      <c r="M1293" s="13">
        <f>IF(COUNTA(tblTime[[#This Row],[TaskName]:[Entity]],tblTime[[#This Row],[FinalCategory]:[Hours]])=4,"FILLED","OPEN")</f>
        <v/>
      </c>
      <c r="N1293" s="13">
        <f>IF(SUMIFS(tblTime[Hours],tblTime[Date],tblTime[[#This Row],[Date]]) &gt; 20, "⚠ Over 20 hours!", "")</f>
        <v/>
      </c>
    </row>
    <row r="1294" hidden="1">
      <c r="B1294" s="14">
        <f>7+B1194</f>
        <v/>
      </c>
      <c r="C1294" s="15">
        <f>C1274</f>
        <v/>
      </c>
      <c r="D1294" s="13">
        <f>$G$2</f>
        <v/>
      </c>
      <c r="E1294" s="13">
        <f>IFERROR(_xlfn.XLOOKUP(D1294,tblEmployees[EmployeeName],tblEmployees[HomeDepartment],""),"")</f>
        <v/>
      </c>
      <c r="F1294" s="17" t="n"/>
      <c r="G1294" s="17" t="n"/>
      <c r="H1294" s="13">
        <f>IFERROR(INDEX(tblTasks[SuggestedCategory],MATCH(tblTime[[#This Row],[TaskName]],tblTasks[TaskName],0)),"")</f>
        <v/>
      </c>
      <c r="I1294" s="17" t="n"/>
      <c r="J1294" s="13">
        <f>IF(tblTime[[#This Row],[CategoryOverwrite]]="",tblTime[[#This Row],[SuggCategory]],tblTime[[#This Row],[CategoryOverwrite]])</f>
        <v/>
      </c>
      <c r="K1294" s="17" t="n"/>
      <c r="L1294" s="17" t="n"/>
      <c r="M1294" s="13">
        <f>IF(COUNTA(tblTime[[#This Row],[TaskName]:[Entity]],tblTime[[#This Row],[FinalCategory]:[Hours]])=4,"FILLED","OPEN")</f>
        <v/>
      </c>
      <c r="N1294" s="13">
        <f>IF(SUMIFS(tblTime[Hours],tblTime[Date],tblTime[[#This Row],[Date]]) &gt; 20, "⚠ Over 20 hours!", "")</f>
        <v/>
      </c>
    </row>
    <row r="1295" hidden="1">
      <c r="B1295" s="14">
        <f>7+B1195</f>
        <v/>
      </c>
      <c r="C1295" s="15">
        <f>C1275</f>
        <v/>
      </c>
      <c r="D1295" s="13">
        <f>$G$2</f>
        <v/>
      </c>
      <c r="E1295" s="13">
        <f>IFERROR(_xlfn.XLOOKUP(D1295,tblEmployees[EmployeeName],tblEmployees[HomeDepartment],""),"")</f>
        <v/>
      </c>
      <c r="F1295" s="17" t="n"/>
      <c r="G1295" s="17" t="n"/>
      <c r="H1295" s="13">
        <f>IFERROR(INDEX(tblTasks[SuggestedCategory],MATCH(tblTime[[#This Row],[TaskName]],tblTasks[TaskName],0)),"")</f>
        <v/>
      </c>
      <c r="I1295" s="17" t="n"/>
      <c r="J1295" s="13">
        <f>IF(tblTime[[#This Row],[CategoryOverwrite]]="",tblTime[[#This Row],[SuggCategory]],tblTime[[#This Row],[CategoryOverwrite]])</f>
        <v/>
      </c>
      <c r="K1295" s="17" t="n"/>
      <c r="L1295" s="17" t="n"/>
      <c r="M1295" s="13">
        <f>IF(COUNTA(tblTime[[#This Row],[TaskName]:[Entity]],tblTime[[#This Row],[FinalCategory]:[Hours]])=4,"FILLED","OPEN")</f>
        <v/>
      </c>
      <c r="N1295" s="13">
        <f>IF(SUMIFS(tblTime[Hours],tblTime[Date],tblTime[[#This Row],[Date]]) &gt; 20, "⚠ Over 20 hours!", "")</f>
        <v/>
      </c>
    </row>
    <row r="1296" hidden="1">
      <c r="B1296" s="14">
        <f>7+B1196</f>
        <v/>
      </c>
      <c r="C1296" s="15">
        <f>C1276</f>
        <v/>
      </c>
      <c r="D1296" s="13">
        <f>$G$2</f>
        <v/>
      </c>
      <c r="E1296" s="13">
        <f>IFERROR(_xlfn.XLOOKUP(D1296,tblEmployees[EmployeeName],tblEmployees[HomeDepartment],""),"")</f>
        <v/>
      </c>
      <c r="F1296" s="17" t="n"/>
      <c r="G1296" s="17" t="n"/>
      <c r="H1296" s="13">
        <f>IFERROR(INDEX(tblTasks[SuggestedCategory],MATCH(tblTime[[#This Row],[TaskName]],tblTasks[TaskName],0)),"")</f>
        <v/>
      </c>
      <c r="I1296" s="17" t="n"/>
      <c r="J1296" s="13">
        <f>IF(tblTime[[#This Row],[CategoryOverwrite]]="",tblTime[[#This Row],[SuggCategory]],tblTime[[#This Row],[CategoryOverwrite]])</f>
        <v/>
      </c>
      <c r="K1296" s="17" t="n"/>
      <c r="L1296" s="17" t="n"/>
      <c r="M1296" s="13">
        <f>IF(COUNTA(tblTime[[#This Row],[TaskName]:[Entity]],tblTime[[#This Row],[FinalCategory]:[Hours]])=4,"FILLED","OPEN")</f>
        <v/>
      </c>
      <c r="N1296" s="13">
        <f>IF(SUMIFS(tblTime[Hours],tblTime[Date],tblTime[[#This Row],[Date]]) &gt; 20, "⚠ Over 20 hours!", "")</f>
        <v/>
      </c>
    </row>
    <row r="1297" hidden="1">
      <c r="B1297" s="14">
        <f>7+B1197</f>
        <v/>
      </c>
      <c r="C1297" s="15">
        <f>C1277</f>
        <v/>
      </c>
      <c r="D1297" s="13">
        <f>$G$2</f>
        <v/>
      </c>
      <c r="E1297" s="13">
        <f>IFERROR(_xlfn.XLOOKUP(D1297,tblEmployees[EmployeeName],tblEmployees[HomeDepartment],""),"")</f>
        <v/>
      </c>
      <c r="F1297" s="17" t="n"/>
      <c r="G1297" s="17" t="n"/>
      <c r="H1297" s="13">
        <f>IFERROR(INDEX(tblTasks[SuggestedCategory],MATCH(tblTime[[#This Row],[TaskName]],tblTasks[TaskName],0)),"")</f>
        <v/>
      </c>
      <c r="I1297" s="17" t="n"/>
      <c r="J1297" s="13">
        <f>IF(tblTime[[#This Row],[CategoryOverwrite]]="",tblTime[[#This Row],[SuggCategory]],tblTime[[#This Row],[CategoryOverwrite]])</f>
        <v/>
      </c>
      <c r="K1297" s="17" t="n"/>
      <c r="L1297" s="17" t="n"/>
      <c r="M1297" s="13">
        <f>IF(COUNTA(tblTime[[#This Row],[TaskName]:[Entity]],tblTime[[#This Row],[FinalCategory]:[Hours]])=4,"FILLED","OPEN")</f>
        <v/>
      </c>
      <c r="N1297" s="13">
        <f>IF(SUMIFS(tblTime[Hours],tblTime[Date],tblTime[[#This Row],[Date]]) &gt; 20, "⚠ Over 20 hours!", "")</f>
        <v/>
      </c>
    </row>
    <row r="1298" hidden="1">
      <c r="B1298" s="14">
        <f>7+B1198</f>
        <v/>
      </c>
      <c r="C1298" s="15">
        <f>C1278</f>
        <v/>
      </c>
      <c r="D1298" s="13">
        <f>$G$2</f>
        <v/>
      </c>
      <c r="E1298" s="13">
        <f>IFERROR(_xlfn.XLOOKUP(D1298,tblEmployees[EmployeeName],tblEmployees[HomeDepartment],""),"")</f>
        <v/>
      </c>
      <c r="F1298" s="17" t="n"/>
      <c r="G1298" s="17" t="n"/>
      <c r="H1298" s="13">
        <f>IFERROR(INDEX(tblTasks[SuggestedCategory],MATCH(tblTime[[#This Row],[TaskName]],tblTasks[TaskName],0)),"")</f>
        <v/>
      </c>
      <c r="I1298" s="17" t="n"/>
      <c r="J1298" s="13">
        <f>IF(tblTime[[#This Row],[CategoryOverwrite]]="",tblTime[[#This Row],[SuggCategory]],tblTime[[#This Row],[CategoryOverwrite]])</f>
        <v/>
      </c>
      <c r="K1298" s="17" t="n"/>
      <c r="L1298" s="17" t="n"/>
      <c r="M1298" s="13">
        <f>IF(COUNTA(tblTime[[#This Row],[TaskName]:[Entity]],tblTime[[#This Row],[FinalCategory]:[Hours]])=4,"FILLED","OPEN")</f>
        <v/>
      </c>
      <c r="N1298" s="13">
        <f>IF(SUMIFS(tblTime[Hours],tblTime[Date],tblTime[[#This Row],[Date]]) &gt; 20, "⚠ Over 20 hours!", "")</f>
        <v/>
      </c>
    </row>
    <row r="1299" hidden="1">
      <c r="B1299" s="14">
        <f>7+B1199</f>
        <v/>
      </c>
      <c r="C1299" s="15">
        <f>C1279</f>
        <v/>
      </c>
      <c r="D1299" s="13">
        <f>$G$2</f>
        <v/>
      </c>
      <c r="E1299" s="13">
        <f>IFERROR(_xlfn.XLOOKUP(D1299,tblEmployees[EmployeeName],tblEmployees[HomeDepartment],""),"")</f>
        <v/>
      </c>
      <c r="F1299" s="17" t="n"/>
      <c r="G1299" s="17" t="n"/>
      <c r="H1299" s="13">
        <f>IFERROR(INDEX(tblTasks[SuggestedCategory],MATCH(tblTime[[#This Row],[TaskName]],tblTasks[TaskName],0)),"")</f>
        <v/>
      </c>
      <c r="I1299" s="17" t="n"/>
      <c r="J1299" s="13">
        <f>IF(tblTime[[#This Row],[CategoryOverwrite]]="",tblTime[[#This Row],[SuggCategory]],tblTime[[#This Row],[CategoryOverwrite]])</f>
        <v/>
      </c>
      <c r="K1299" s="17" t="n"/>
      <c r="L1299" s="17" t="n"/>
      <c r="M1299" s="13">
        <f>IF(COUNTA(tblTime[[#This Row],[TaskName]:[Entity]],tblTime[[#This Row],[FinalCategory]:[Hours]])=4,"FILLED","OPEN")</f>
        <v/>
      </c>
      <c r="N1299" s="13">
        <f>IF(SUMIFS(tblTime[Hours],tblTime[Date],tblTime[[#This Row],[Date]]) &gt; 20, "⚠ Over 20 hours!", "")</f>
        <v/>
      </c>
    </row>
    <row r="1300" hidden="1">
      <c r="B1300" s="14">
        <f>7+B1200</f>
        <v/>
      </c>
      <c r="C1300" s="15">
        <f>C1280</f>
        <v/>
      </c>
      <c r="D1300" s="13">
        <f>$G$2</f>
        <v/>
      </c>
      <c r="E1300" s="13">
        <f>IFERROR(_xlfn.XLOOKUP(D1300,tblEmployees[EmployeeName],tblEmployees[HomeDepartment],""),"")</f>
        <v/>
      </c>
      <c r="F1300" s="17" t="n"/>
      <c r="G1300" s="17" t="n"/>
      <c r="H1300" s="13">
        <f>IFERROR(INDEX(tblTasks[SuggestedCategory],MATCH(tblTime[[#This Row],[TaskName]],tblTasks[TaskName],0)),"")</f>
        <v/>
      </c>
      <c r="I1300" s="17" t="n"/>
      <c r="J1300" s="13">
        <f>IF(tblTime[[#This Row],[CategoryOverwrite]]="",tblTime[[#This Row],[SuggCategory]],tblTime[[#This Row],[CategoryOverwrite]])</f>
        <v/>
      </c>
      <c r="K1300" s="17" t="n"/>
      <c r="L1300" s="17" t="n"/>
      <c r="M1300" s="13">
        <f>IF(COUNTA(tblTime[[#This Row],[TaskName]:[Entity]],tblTime[[#This Row],[FinalCategory]:[Hours]])=4,"FILLED","OPEN")</f>
        <v/>
      </c>
      <c r="N1300" s="13">
        <f>IF(SUMIFS(tblTime[Hours],tblTime[Date],tblTime[[#This Row],[Date]]) &gt; 20, "⚠ Over 20 hours!", "")</f>
        <v/>
      </c>
    </row>
    <row r="1301" hidden="1">
      <c r="B1301" s="14">
        <f>7+B1201</f>
        <v/>
      </c>
      <c r="C1301" s="15">
        <f>C1281</f>
        <v/>
      </c>
      <c r="D1301" s="13">
        <f>$G$2</f>
        <v/>
      </c>
      <c r="E1301" s="13">
        <f>IFERROR(_xlfn.XLOOKUP(D1301,tblEmployees[EmployeeName],tblEmployees[HomeDepartment],""),"")</f>
        <v/>
      </c>
      <c r="F1301" s="17" t="n"/>
      <c r="G1301" s="17" t="n"/>
      <c r="H1301" s="13">
        <f>IFERROR(INDEX(tblTasks[SuggestedCategory],MATCH(tblTime[[#This Row],[TaskName]],tblTasks[TaskName],0)),"")</f>
        <v/>
      </c>
      <c r="I1301" s="17" t="n"/>
      <c r="J1301" s="13">
        <f>IF(tblTime[[#This Row],[CategoryOverwrite]]="",tblTime[[#This Row],[SuggCategory]],tblTime[[#This Row],[CategoryOverwrite]])</f>
        <v/>
      </c>
      <c r="K1301" s="17" t="n"/>
      <c r="L1301" s="17" t="n"/>
      <c r="M1301" s="13">
        <f>IF(COUNTA(tblTime[[#This Row],[TaskName]:[Entity]],tblTime[[#This Row],[FinalCategory]:[Hours]])=4,"FILLED","OPEN")</f>
        <v/>
      </c>
      <c r="N1301" s="13">
        <f>IF(SUMIFS(tblTime[Hours],tblTime[Date],tblTime[[#This Row],[Date]]) &gt; 20, "⚠ Over 20 hours!", "")</f>
        <v/>
      </c>
    </row>
    <row r="1302" hidden="1">
      <c r="B1302" s="14">
        <f>7+B1202</f>
        <v/>
      </c>
      <c r="C1302" s="15">
        <f>C1282</f>
        <v/>
      </c>
      <c r="D1302" s="13">
        <f>$G$2</f>
        <v/>
      </c>
      <c r="E1302" s="13">
        <f>IFERROR(_xlfn.XLOOKUP(D1302,tblEmployees[EmployeeName],tblEmployees[HomeDepartment],""),"")</f>
        <v/>
      </c>
      <c r="F1302" s="17" t="n"/>
      <c r="G1302" s="17" t="n"/>
      <c r="H1302" s="13">
        <f>IFERROR(INDEX(tblTasks[SuggestedCategory],MATCH(tblTime[[#This Row],[TaskName]],tblTasks[TaskName],0)),"")</f>
        <v/>
      </c>
      <c r="I1302" s="17" t="n"/>
      <c r="J1302" s="13">
        <f>IF(tblTime[[#This Row],[CategoryOverwrite]]="",tblTime[[#This Row],[SuggCategory]],tblTime[[#This Row],[CategoryOverwrite]])</f>
        <v/>
      </c>
      <c r="K1302" s="17" t="n"/>
      <c r="L1302" s="17" t="n"/>
      <c r="M1302" s="13">
        <f>IF(COUNTA(tblTime[[#This Row],[TaskName]:[Entity]],tblTime[[#This Row],[FinalCategory]:[Hours]])=4,"FILLED","OPEN")</f>
        <v/>
      </c>
      <c r="N1302" s="13">
        <f>IF(SUMIFS(tblTime[Hours],tblTime[Date],tblTime[[#This Row],[Date]]) &gt; 20, "⚠ Over 20 hours!", "")</f>
        <v/>
      </c>
    </row>
    <row r="1303" hidden="1">
      <c r="B1303" s="14">
        <f>7+B1203</f>
        <v/>
      </c>
      <c r="C1303" s="15">
        <f>C1283</f>
        <v/>
      </c>
      <c r="D1303" s="13">
        <f>$G$2</f>
        <v/>
      </c>
      <c r="E1303" s="13">
        <f>IFERROR(_xlfn.XLOOKUP(D1303,tblEmployees[EmployeeName],tblEmployees[HomeDepartment],""),"")</f>
        <v/>
      </c>
      <c r="F1303" s="17" t="n"/>
      <c r="G1303" s="17" t="n"/>
      <c r="H1303" s="13">
        <f>IFERROR(INDEX(tblTasks[SuggestedCategory],MATCH(tblTime[[#This Row],[TaskName]],tblTasks[TaskName],0)),"")</f>
        <v/>
      </c>
      <c r="I1303" s="17" t="n"/>
      <c r="J1303" s="13">
        <f>IF(tblTime[[#This Row],[CategoryOverwrite]]="",tblTime[[#This Row],[SuggCategory]],tblTime[[#This Row],[CategoryOverwrite]])</f>
        <v/>
      </c>
      <c r="K1303" s="17" t="n"/>
      <c r="L1303" s="17" t="n"/>
      <c r="M1303" s="13">
        <f>IF(COUNTA(tblTime[[#This Row],[TaskName]:[Entity]],tblTime[[#This Row],[FinalCategory]:[Hours]])=4,"FILLED","OPEN")</f>
        <v/>
      </c>
      <c r="N1303" s="13">
        <f>IF(SUMIFS(tblTime[Hours],tblTime[Date],tblTime[[#This Row],[Date]]) &gt; 20, "⚠ Over 20 hours!", "")</f>
        <v/>
      </c>
    </row>
    <row r="1304" hidden="1">
      <c r="B1304" s="14">
        <f>7+B1204</f>
        <v/>
      </c>
      <c r="C1304" s="15">
        <f>C1284</f>
        <v/>
      </c>
      <c r="D1304" s="13">
        <f>$G$2</f>
        <v/>
      </c>
      <c r="E1304" s="13">
        <f>IFERROR(_xlfn.XLOOKUP(D1304,tblEmployees[EmployeeName],tblEmployees[HomeDepartment],""),"")</f>
        <v/>
      </c>
      <c r="F1304" s="17" t="n"/>
      <c r="G1304" s="17" t="n"/>
      <c r="H1304" s="13">
        <f>IFERROR(INDEX(tblTasks[SuggestedCategory],MATCH(tblTime[[#This Row],[TaskName]],tblTasks[TaskName],0)),"")</f>
        <v/>
      </c>
      <c r="I1304" s="17" t="n"/>
      <c r="J1304" s="13">
        <f>IF(tblTime[[#This Row],[CategoryOverwrite]]="",tblTime[[#This Row],[SuggCategory]],tblTime[[#This Row],[CategoryOverwrite]])</f>
        <v/>
      </c>
      <c r="K1304" s="17" t="n"/>
      <c r="L1304" s="17" t="n"/>
      <c r="M1304" s="13">
        <f>IF(COUNTA(tblTime[[#This Row],[TaskName]:[Entity]],tblTime[[#This Row],[FinalCategory]:[Hours]])=4,"FILLED","OPEN")</f>
        <v/>
      </c>
      <c r="N1304" s="13">
        <f>IF(SUMIFS(tblTime[Hours],tblTime[Date],tblTime[[#This Row],[Date]]) &gt; 20, "⚠ Over 20 hours!", "")</f>
        <v/>
      </c>
    </row>
    <row r="1305" hidden="1">
      <c r="B1305" s="14">
        <f>7+B1205</f>
        <v/>
      </c>
      <c r="C1305" s="15">
        <f>C1285</f>
        <v/>
      </c>
      <c r="D1305" s="13">
        <f>$G$2</f>
        <v/>
      </c>
      <c r="E1305" s="13">
        <f>IFERROR(_xlfn.XLOOKUP(D1305,tblEmployees[EmployeeName],tblEmployees[HomeDepartment],""),"")</f>
        <v/>
      </c>
      <c r="F1305" s="17" t="n"/>
      <c r="G1305" s="17" t="n"/>
      <c r="H1305" s="13">
        <f>IFERROR(INDEX(tblTasks[SuggestedCategory],MATCH(tblTime[[#This Row],[TaskName]],tblTasks[TaskName],0)),"")</f>
        <v/>
      </c>
      <c r="I1305" s="17" t="n"/>
      <c r="J1305" s="13">
        <f>IF(tblTime[[#This Row],[CategoryOverwrite]]="",tblTime[[#This Row],[SuggCategory]],tblTime[[#This Row],[CategoryOverwrite]])</f>
        <v/>
      </c>
      <c r="K1305" s="17" t="n"/>
      <c r="L1305" s="17" t="n"/>
      <c r="M1305" s="13">
        <f>IF(COUNTA(tblTime[[#This Row],[TaskName]:[Entity]],tblTime[[#This Row],[FinalCategory]:[Hours]])=4,"FILLED","OPEN")</f>
        <v/>
      </c>
      <c r="N1305" s="13">
        <f>IF(SUMIFS(tblTime[Hours],tblTime[Date],tblTime[[#This Row],[Date]]) &gt; 20, "⚠ Over 20 hours!", "")</f>
        <v/>
      </c>
    </row>
    <row r="1306" hidden="1">
      <c r="B1306" s="14">
        <f>7+B1206</f>
        <v/>
      </c>
      <c r="C1306" s="15">
        <f>C1286</f>
        <v/>
      </c>
      <c r="D1306" s="13">
        <f>$G$2</f>
        <v/>
      </c>
      <c r="E1306" s="13">
        <f>IFERROR(_xlfn.XLOOKUP(D1306,tblEmployees[EmployeeName],tblEmployees[HomeDepartment],""),"")</f>
        <v/>
      </c>
      <c r="F1306" s="17" t="n"/>
      <c r="G1306" s="17" t="n"/>
      <c r="H1306" s="13">
        <f>IFERROR(INDEX(tblTasks[SuggestedCategory],MATCH(tblTime[[#This Row],[TaskName]],tblTasks[TaskName],0)),"")</f>
        <v/>
      </c>
      <c r="I1306" s="17" t="n"/>
      <c r="J1306" s="13">
        <f>IF(tblTime[[#This Row],[CategoryOverwrite]]="",tblTime[[#This Row],[SuggCategory]],tblTime[[#This Row],[CategoryOverwrite]])</f>
        <v/>
      </c>
      <c r="K1306" s="17" t="n"/>
      <c r="L1306" s="17" t="n"/>
      <c r="M1306" s="13">
        <f>IF(COUNTA(tblTime[[#This Row],[TaskName]:[Entity]],tblTime[[#This Row],[FinalCategory]:[Hours]])=4,"FILLED","OPEN")</f>
        <v/>
      </c>
      <c r="N1306" s="13">
        <f>IF(SUMIFS(tblTime[Hours],tblTime[Date],tblTime[[#This Row],[Date]]) &gt; 20, "⚠ Over 20 hours!", "")</f>
        <v/>
      </c>
    </row>
    <row r="1307" hidden="1">
      <c r="B1307" s="14">
        <f>7+B1207</f>
        <v/>
      </c>
      <c r="C1307" s="15">
        <f>C1287</f>
        <v/>
      </c>
      <c r="D1307" s="13">
        <f>$G$2</f>
        <v/>
      </c>
      <c r="E1307" s="13">
        <f>IFERROR(_xlfn.XLOOKUP(D1307,tblEmployees[EmployeeName],tblEmployees[HomeDepartment],""),"")</f>
        <v/>
      </c>
      <c r="F1307" s="17" t="n"/>
      <c r="G1307" s="17" t="n"/>
      <c r="H1307" s="13">
        <f>IFERROR(INDEX(tblTasks[SuggestedCategory],MATCH(tblTime[[#This Row],[TaskName]],tblTasks[TaskName],0)),"")</f>
        <v/>
      </c>
      <c r="I1307" s="17" t="n"/>
      <c r="J1307" s="13">
        <f>IF(tblTime[[#This Row],[CategoryOverwrite]]="",tblTime[[#This Row],[SuggCategory]],tblTime[[#This Row],[CategoryOverwrite]])</f>
        <v/>
      </c>
      <c r="K1307" s="17" t="n"/>
      <c r="L1307" s="17" t="n"/>
      <c r="M1307" s="13">
        <f>IF(COUNTA(tblTime[[#This Row],[TaskName]:[Entity]],tblTime[[#This Row],[FinalCategory]:[Hours]])=4,"FILLED","OPEN")</f>
        <v/>
      </c>
      <c r="N1307" s="13">
        <f>IF(SUMIFS(tblTime[Hours],tblTime[Date],tblTime[[#This Row],[Date]]) &gt; 20, "⚠ Over 20 hours!", "")</f>
        <v/>
      </c>
    </row>
    <row r="1308" hidden="1">
      <c r="B1308" s="14">
        <f>7+B1208</f>
        <v/>
      </c>
      <c r="C1308" s="15">
        <f>C1288</f>
        <v/>
      </c>
      <c r="D1308" s="13">
        <f>$G$2</f>
        <v/>
      </c>
      <c r="E1308" s="13">
        <f>IFERROR(_xlfn.XLOOKUP(D1308,tblEmployees[EmployeeName],tblEmployees[HomeDepartment],""),"")</f>
        <v/>
      </c>
      <c r="F1308" s="17" t="n"/>
      <c r="G1308" s="17" t="n"/>
      <c r="H1308" s="13">
        <f>IFERROR(INDEX(tblTasks[SuggestedCategory],MATCH(tblTime[[#This Row],[TaskName]],tblTasks[TaskName],0)),"")</f>
        <v/>
      </c>
      <c r="I1308" s="17" t="n"/>
      <c r="J1308" s="13">
        <f>IF(tblTime[[#This Row],[CategoryOverwrite]]="",tblTime[[#This Row],[SuggCategory]],tblTime[[#This Row],[CategoryOverwrite]])</f>
        <v/>
      </c>
      <c r="K1308" s="17" t="n"/>
      <c r="L1308" s="17" t="n"/>
      <c r="M1308" s="13">
        <f>IF(COUNTA(tblTime[[#This Row],[TaskName]:[Entity]],tblTime[[#This Row],[FinalCategory]:[Hours]])=4,"FILLED","OPEN")</f>
        <v/>
      </c>
      <c r="N1308" s="13">
        <f>IF(SUMIFS(tblTime[Hours],tblTime[Date],tblTime[[#This Row],[Date]]) &gt; 20, "⚠ Over 20 hours!", "")</f>
        <v/>
      </c>
    </row>
    <row r="1309" hidden="1">
      <c r="B1309" s="14">
        <f>7+B1209</f>
        <v/>
      </c>
      <c r="C1309" s="15">
        <f>C1289</f>
        <v/>
      </c>
      <c r="D1309" s="13">
        <f>$G$2</f>
        <v/>
      </c>
      <c r="E1309" s="13">
        <f>IFERROR(_xlfn.XLOOKUP(D1309,tblEmployees[EmployeeName],tblEmployees[HomeDepartment],""),"")</f>
        <v/>
      </c>
      <c r="F1309" s="17" t="n"/>
      <c r="G1309" s="17" t="n"/>
      <c r="H1309" s="13">
        <f>IFERROR(INDEX(tblTasks[SuggestedCategory],MATCH(tblTime[[#This Row],[TaskName]],tblTasks[TaskName],0)),"")</f>
        <v/>
      </c>
      <c r="I1309" s="17" t="n"/>
      <c r="J1309" s="13">
        <f>IF(tblTime[[#This Row],[CategoryOverwrite]]="",tblTime[[#This Row],[SuggCategory]],tblTime[[#This Row],[CategoryOverwrite]])</f>
        <v/>
      </c>
      <c r="K1309" s="17" t="n"/>
      <c r="L1309" s="17" t="n"/>
      <c r="M1309" s="13">
        <f>IF(COUNTA(tblTime[[#This Row],[TaskName]:[Entity]],tblTime[[#This Row],[FinalCategory]:[Hours]])=4,"FILLED","OPEN")</f>
        <v/>
      </c>
      <c r="N1309" s="13">
        <f>IF(SUMIFS(tblTime[Hours],tblTime[Date],tblTime[[#This Row],[Date]]) &gt; 20, "⚠ Over 20 hours!", "")</f>
        <v/>
      </c>
    </row>
    <row r="1310" hidden="1">
      <c r="B1310" s="14">
        <f>7+B1210</f>
        <v/>
      </c>
      <c r="C1310" s="15">
        <f>C1290</f>
        <v/>
      </c>
      <c r="D1310" s="13">
        <f>$G$2</f>
        <v/>
      </c>
      <c r="E1310" s="13">
        <f>IFERROR(_xlfn.XLOOKUP(D1310,tblEmployees[EmployeeName],tblEmployees[HomeDepartment],""),"")</f>
        <v/>
      </c>
      <c r="F1310" s="17" t="n"/>
      <c r="G1310" s="17" t="n"/>
      <c r="H1310" s="13">
        <f>IFERROR(INDEX(tblTasks[SuggestedCategory],MATCH(tblTime[[#This Row],[TaskName]],tblTasks[TaskName],0)),"")</f>
        <v/>
      </c>
      <c r="I1310" s="17" t="n"/>
      <c r="J1310" s="13">
        <f>IF(tblTime[[#This Row],[CategoryOverwrite]]="",tblTime[[#This Row],[SuggCategory]],tblTime[[#This Row],[CategoryOverwrite]])</f>
        <v/>
      </c>
      <c r="K1310" s="17" t="n"/>
      <c r="L1310" s="17" t="n"/>
      <c r="M1310" s="13">
        <f>IF(COUNTA(tblTime[[#This Row],[TaskName]:[Entity]],tblTime[[#This Row],[FinalCategory]:[Hours]])=4,"FILLED","OPEN")</f>
        <v/>
      </c>
      <c r="N1310" s="13">
        <f>IF(SUMIFS(tblTime[Hours],tblTime[Date],tblTime[[#This Row],[Date]]) &gt; 20, "⚠ Over 20 hours!", "")</f>
        <v/>
      </c>
    </row>
    <row r="1311" hidden="1">
      <c r="B1311" s="14">
        <f>7+B1211</f>
        <v/>
      </c>
      <c r="C1311" s="15">
        <f>C1291</f>
        <v/>
      </c>
      <c r="D1311" s="13">
        <f>$G$2</f>
        <v/>
      </c>
      <c r="E1311" s="13">
        <f>IFERROR(_xlfn.XLOOKUP(D1311,tblEmployees[EmployeeName],tblEmployees[HomeDepartment],""),"")</f>
        <v/>
      </c>
      <c r="F1311" s="17" t="n"/>
      <c r="G1311" s="17" t="n"/>
      <c r="H1311" s="13">
        <f>IFERROR(INDEX(tblTasks[SuggestedCategory],MATCH(tblTime[[#This Row],[TaskName]],tblTasks[TaskName],0)),"")</f>
        <v/>
      </c>
      <c r="I1311" s="17" t="n"/>
      <c r="J1311" s="13">
        <f>IF(tblTime[[#This Row],[CategoryOverwrite]]="",tblTime[[#This Row],[SuggCategory]],tblTime[[#This Row],[CategoryOverwrite]])</f>
        <v/>
      </c>
      <c r="K1311" s="17" t="n"/>
      <c r="L1311" s="17" t="n"/>
      <c r="M1311" s="13">
        <f>IF(COUNTA(tblTime[[#This Row],[TaskName]:[Entity]],tblTime[[#This Row],[FinalCategory]:[Hours]])=4,"FILLED","OPEN")</f>
        <v/>
      </c>
      <c r="N1311" s="13">
        <f>IF(SUMIFS(tblTime[Hours],tblTime[Date],tblTime[[#This Row],[Date]]) &gt; 20, "⚠ Over 20 hours!", "")</f>
        <v/>
      </c>
    </row>
    <row r="1312" hidden="1">
      <c r="B1312" s="14">
        <f>7+B1212</f>
        <v/>
      </c>
      <c r="C1312" s="15">
        <f>C1292</f>
        <v/>
      </c>
      <c r="D1312" s="13">
        <f>$G$2</f>
        <v/>
      </c>
      <c r="E1312" s="13">
        <f>IFERROR(_xlfn.XLOOKUP(D1312,tblEmployees[EmployeeName],tblEmployees[HomeDepartment],""),"")</f>
        <v/>
      </c>
      <c r="F1312" s="17" t="n"/>
      <c r="G1312" s="17" t="n"/>
      <c r="H1312" s="13">
        <f>IFERROR(INDEX(tblTasks[SuggestedCategory],MATCH(tblTime[[#This Row],[TaskName]],tblTasks[TaskName],0)),"")</f>
        <v/>
      </c>
      <c r="I1312" s="17" t="n"/>
      <c r="J1312" s="13">
        <f>IF(tblTime[[#This Row],[CategoryOverwrite]]="",tblTime[[#This Row],[SuggCategory]],tblTime[[#This Row],[CategoryOverwrite]])</f>
        <v/>
      </c>
      <c r="K1312" s="17" t="n"/>
      <c r="L1312" s="17" t="n"/>
      <c r="M1312" s="13">
        <f>IF(COUNTA(tblTime[[#This Row],[TaskName]:[Entity]],tblTime[[#This Row],[FinalCategory]:[Hours]])=4,"FILLED","OPEN")</f>
        <v/>
      </c>
      <c r="N1312" s="13">
        <f>IF(SUMIFS(tblTime[Hours],tblTime[Date],tblTime[[#This Row],[Date]]) &gt; 20, "⚠ Over 20 hours!", "")</f>
        <v/>
      </c>
    </row>
    <row r="1313" hidden="1">
      <c r="B1313" s="14">
        <f>7+B1213</f>
        <v/>
      </c>
      <c r="C1313" s="15">
        <f>C1293</f>
        <v/>
      </c>
      <c r="D1313" s="13">
        <f>$G$2</f>
        <v/>
      </c>
      <c r="E1313" s="13">
        <f>IFERROR(_xlfn.XLOOKUP(D1313,tblEmployees[EmployeeName],tblEmployees[HomeDepartment],""),"")</f>
        <v/>
      </c>
      <c r="F1313" s="17" t="n"/>
      <c r="G1313" s="17" t="n"/>
      <c r="H1313" s="13">
        <f>IFERROR(INDEX(tblTasks[SuggestedCategory],MATCH(tblTime[[#This Row],[TaskName]],tblTasks[TaskName],0)),"")</f>
        <v/>
      </c>
      <c r="I1313" s="17" t="n"/>
      <c r="J1313" s="13">
        <f>IF(tblTime[[#This Row],[CategoryOverwrite]]="",tblTime[[#This Row],[SuggCategory]],tblTime[[#This Row],[CategoryOverwrite]])</f>
        <v/>
      </c>
      <c r="K1313" s="17" t="n"/>
      <c r="L1313" s="17" t="n"/>
      <c r="M1313" s="13">
        <f>IF(COUNTA(tblTime[[#This Row],[TaskName]:[Entity]],tblTime[[#This Row],[FinalCategory]:[Hours]])=4,"FILLED","OPEN")</f>
        <v/>
      </c>
      <c r="N1313" s="13">
        <f>IF(SUMIFS(tblTime[Hours],tblTime[Date],tblTime[[#This Row],[Date]]) &gt; 20, "⚠ Over 20 hours!", "")</f>
        <v/>
      </c>
    </row>
    <row r="1314" hidden="1">
      <c r="B1314" s="14">
        <f>7+B1214</f>
        <v/>
      </c>
      <c r="C1314" s="15">
        <f>C1294</f>
        <v/>
      </c>
      <c r="D1314" s="13">
        <f>$G$2</f>
        <v/>
      </c>
      <c r="E1314" s="13">
        <f>IFERROR(_xlfn.XLOOKUP(D1314,tblEmployees[EmployeeName],tblEmployees[HomeDepartment],""),"")</f>
        <v/>
      </c>
      <c r="F1314" s="17" t="n"/>
      <c r="G1314" s="17" t="n"/>
      <c r="H1314" s="13">
        <f>IFERROR(INDEX(tblTasks[SuggestedCategory],MATCH(tblTime[[#This Row],[TaskName]],tblTasks[TaskName],0)),"")</f>
        <v/>
      </c>
      <c r="I1314" s="17" t="n"/>
      <c r="J1314" s="13">
        <f>IF(tblTime[[#This Row],[CategoryOverwrite]]="",tblTime[[#This Row],[SuggCategory]],tblTime[[#This Row],[CategoryOverwrite]])</f>
        <v/>
      </c>
      <c r="K1314" s="17" t="n"/>
      <c r="L1314" s="17" t="n"/>
      <c r="M1314" s="13">
        <f>IF(COUNTA(tblTime[[#This Row],[TaskName]:[Entity]],tblTime[[#This Row],[FinalCategory]:[Hours]])=4,"FILLED","OPEN")</f>
        <v/>
      </c>
      <c r="N1314" s="13">
        <f>IF(SUMIFS(tblTime[Hours],tblTime[Date],tblTime[[#This Row],[Date]]) &gt; 20, "⚠ Over 20 hours!", "")</f>
        <v/>
      </c>
    </row>
    <row r="1315" hidden="1">
      <c r="B1315" s="14">
        <f>7+B1215</f>
        <v/>
      </c>
      <c r="C1315" s="15">
        <f>C1295</f>
        <v/>
      </c>
      <c r="D1315" s="13">
        <f>$G$2</f>
        <v/>
      </c>
      <c r="E1315" s="13">
        <f>IFERROR(_xlfn.XLOOKUP(D1315,tblEmployees[EmployeeName],tblEmployees[HomeDepartment],""),"")</f>
        <v/>
      </c>
      <c r="F1315" s="17" t="n"/>
      <c r="G1315" s="17" t="n"/>
      <c r="H1315" s="13">
        <f>IFERROR(INDEX(tblTasks[SuggestedCategory],MATCH(tblTime[[#This Row],[TaskName]],tblTasks[TaskName],0)),"")</f>
        <v/>
      </c>
      <c r="I1315" s="17" t="n"/>
      <c r="J1315" s="13">
        <f>IF(tblTime[[#This Row],[CategoryOverwrite]]="",tblTime[[#This Row],[SuggCategory]],tblTime[[#This Row],[CategoryOverwrite]])</f>
        <v/>
      </c>
      <c r="K1315" s="17" t="n"/>
      <c r="L1315" s="17" t="n"/>
      <c r="M1315" s="13">
        <f>IF(COUNTA(tblTime[[#This Row],[TaskName]:[Entity]],tblTime[[#This Row],[FinalCategory]:[Hours]])=4,"FILLED","OPEN")</f>
        <v/>
      </c>
      <c r="N1315" s="13">
        <f>IF(SUMIFS(tblTime[Hours],tblTime[Date],tblTime[[#This Row],[Date]]) &gt; 20, "⚠ Over 20 hours!", "")</f>
        <v/>
      </c>
    </row>
    <row r="1316" hidden="1">
      <c r="B1316" s="14">
        <f>7+B1216</f>
        <v/>
      </c>
      <c r="C1316" s="15">
        <f>C1296</f>
        <v/>
      </c>
      <c r="D1316" s="13">
        <f>$G$2</f>
        <v/>
      </c>
      <c r="E1316" s="13">
        <f>IFERROR(_xlfn.XLOOKUP(D1316,tblEmployees[EmployeeName],tblEmployees[HomeDepartment],""),"")</f>
        <v/>
      </c>
      <c r="F1316" s="17" t="n"/>
      <c r="G1316" s="17" t="n"/>
      <c r="H1316" s="13">
        <f>IFERROR(INDEX(tblTasks[SuggestedCategory],MATCH(tblTime[[#This Row],[TaskName]],tblTasks[TaskName],0)),"")</f>
        <v/>
      </c>
      <c r="I1316" s="17" t="n"/>
      <c r="J1316" s="13">
        <f>IF(tblTime[[#This Row],[CategoryOverwrite]]="",tblTime[[#This Row],[SuggCategory]],tblTime[[#This Row],[CategoryOverwrite]])</f>
        <v/>
      </c>
      <c r="K1316" s="17" t="n"/>
      <c r="L1316" s="17" t="n"/>
      <c r="M1316" s="13">
        <f>IF(COUNTA(tblTime[[#This Row],[TaskName]:[Entity]],tblTime[[#This Row],[FinalCategory]:[Hours]])=4,"FILLED","OPEN")</f>
        <v/>
      </c>
      <c r="N1316" s="13">
        <f>IF(SUMIFS(tblTime[Hours],tblTime[Date],tblTime[[#This Row],[Date]]) &gt; 20, "⚠ Over 20 hours!", "")</f>
        <v/>
      </c>
    </row>
    <row r="1317" hidden="1">
      <c r="B1317" s="14">
        <f>7+B1217</f>
        <v/>
      </c>
      <c r="C1317" s="15">
        <f>C1297</f>
        <v/>
      </c>
      <c r="D1317" s="13">
        <f>$G$2</f>
        <v/>
      </c>
      <c r="E1317" s="13">
        <f>IFERROR(_xlfn.XLOOKUP(D1317,tblEmployees[EmployeeName],tblEmployees[HomeDepartment],""),"")</f>
        <v/>
      </c>
      <c r="F1317" s="17" t="n"/>
      <c r="G1317" s="17" t="n"/>
      <c r="H1317" s="13">
        <f>IFERROR(INDEX(tblTasks[SuggestedCategory],MATCH(tblTime[[#This Row],[TaskName]],tblTasks[TaskName],0)),"")</f>
        <v/>
      </c>
      <c r="I1317" s="17" t="n"/>
      <c r="J1317" s="13">
        <f>IF(tblTime[[#This Row],[CategoryOverwrite]]="",tblTime[[#This Row],[SuggCategory]],tblTime[[#This Row],[CategoryOverwrite]])</f>
        <v/>
      </c>
      <c r="K1317" s="17" t="n"/>
      <c r="L1317" s="17" t="n"/>
      <c r="M1317" s="13">
        <f>IF(COUNTA(tblTime[[#This Row],[TaskName]:[Entity]],tblTime[[#This Row],[FinalCategory]:[Hours]])=4,"FILLED","OPEN")</f>
        <v/>
      </c>
      <c r="N1317" s="13">
        <f>IF(SUMIFS(tblTime[Hours],tblTime[Date],tblTime[[#This Row],[Date]]) &gt; 20, "⚠ Over 20 hours!", "")</f>
        <v/>
      </c>
    </row>
    <row r="1318" hidden="1">
      <c r="B1318" s="14">
        <f>7+B1218</f>
        <v/>
      </c>
      <c r="C1318" s="15">
        <f>C1298</f>
        <v/>
      </c>
      <c r="D1318" s="13">
        <f>$G$2</f>
        <v/>
      </c>
      <c r="E1318" s="13">
        <f>IFERROR(_xlfn.XLOOKUP(D1318,tblEmployees[EmployeeName],tblEmployees[HomeDepartment],""),"")</f>
        <v/>
      </c>
      <c r="F1318" s="17" t="n"/>
      <c r="G1318" s="17" t="n"/>
      <c r="H1318" s="13">
        <f>IFERROR(INDEX(tblTasks[SuggestedCategory],MATCH(tblTime[[#This Row],[TaskName]],tblTasks[TaskName],0)),"")</f>
        <v/>
      </c>
      <c r="I1318" s="17" t="n"/>
      <c r="J1318" s="13">
        <f>IF(tblTime[[#This Row],[CategoryOverwrite]]="",tblTime[[#This Row],[SuggCategory]],tblTime[[#This Row],[CategoryOverwrite]])</f>
        <v/>
      </c>
      <c r="K1318" s="17" t="n"/>
      <c r="L1318" s="17" t="n"/>
      <c r="M1318" s="13">
        <f>IF(COUNTA(tblTime[[#This Row],[TaskName]:[Entity]],tblTime[[#This Row],[FinalCategory]:[Hours]])=4,"FILLED","OPEN")</f>
        <v/>
      </c>
      <c r="N1318" s="13">
        <f>IF(SUMIFS(tblTime[Hours],tblTime[Date],tblTime[[#This Row],[Date]]) &gt; 20, "⚠ Over 20 hours!", "")</f>
        <v/>
      </c>
    </row>
    <row r="1319" hidden="1">
      <c r="B1319" s="14">
        <f>7+B1219</f>
        <v/>
      </c>
      <c r="C1319" s="15">
        <f>C1299</f>
        <v/>
      </c>
      <c r="D1319" s="13">
        <f>$G$2</f>
        <v/>
      </c>
      <c r="E1319" s="13">
        <f>IFERROR(_xlfn.XLOOKUP(D1319,tblEmployees[EmployeeName],tblEmployees[HomeDepartment],""),"")</f>
        <v/>
      </c>
      <c r="F1319" s="17" t="n"/>
      <c r="G1319" s="17" t="n"/>
      <c r="H1319" s="13">
        <f>IFERROR(INDEX(tblTasks[SuggestedCategory],MATCH(tblTime[[#This Row],[TaskName]],tblTasks[TaskName],0)),"")</f>
        <v/>
      </c>
      <c r="I1319" s="17" t="n"/>
      <c r="J1319" s="13">
        <f>IF(tblTime[[#This Row],[CategoryOverwrite]]="",tblTime[[#This Row],[SuggCategory]],tblTime[[#This Row],[CategoryOverwrite]])</f>
        <v/>
      </c>
      <c r="K1319" s="17" t="n"/>
      <c r="L1319" s="17" t="n"/>
      <c r="M1319" s="13">
        <f>IF(COUNTA(tblTime[[#This Row],[TaskName]:[Entity]],tblTime[[#This Row],[FinalCategory]:[Hours]])=4,"FILLED","OPEN")</f>
        <v/>
      </c>
      <c r="N1319" s="13">
        <f>IF(SUMIFS(tblTime[Hours],tblTime[Date],tblTime[[#This Row],[Date]]) &gt; 20, "⚠ Over 20 hours!", "")</f>
        <v/>
      </c>
    </row>
    <row r="1320" hidden="1">
      <c r="B1320" s="14">
        <f>7+B1220</f>
        <v/>
      </c>
      <c r="C1320" s="15">
        <f>C1300</f>
        <v/>
      </c>
      <c r="D1320" s="13">
        <f>$G$2</f>
        <v/>
      </c>
      <c r="E1320" s="13">
        <f>IFERROR(_xlfn.XLOOKUP(D1320,tblEmployees[EmployeeName],tblEmployees[HomeDepartment],""),"")</f>
        <v/>
      </c>
      <c r="F1320" s="17" t="n"/>
      <c r="G1320" s="17" t="n"/>
      <c r="H1320" s="13">
        <f>IFERROR(INDEX(tblTasks[SuggestedCategory],MATCH(tblTime[[#This Row],[TaskName]],tblTasks[TaskName],0)),"")</f>
        <v/>
      </c>
      <c r="I1320" s="17" t="n"/>
      <c r="J1320" s="13">
        <f>IF(tblTime[[#This Row],[CategoryOverwrite]]="",tblTime[[#This Row],[SuggCategory]],tblTime[[#This Row],[CategoryOverwrite]])</f>
        <v/>
      </c>
      <c r="K1320" s="17" t="n"/>
      <c r="L1320" s="17" t="n"/>
      <c r="M1320" s="13">
        <f>IF(COUNTA(tblTime[[#This Row],[TaskName]:[Entity]],tblTime[[#This Row],[FinalCategory]:[Hours]])=4,"FILLED","OPEN")</f>
        <v/>
      </c>
      <c r="N1320" s="13">
        <f>IF(SUMIFS(tblTime[Hours],tblTime[Date],tblTime[[#This Row],[Date]]) &gt; 20, "⚠ Over 20 hours!", "")</f>
        <v/>
      </c>
    </row>
    <row r="1321" hidden="1">
      <c r="B1321" s="14">
        <f>7+B1221</f>
        <v/>
      </c>
      <c r="C1321" s="15">
        <f>C1301</f>
        <v/>
      </c>
      <c r="D1321" s="13">
        <f>$G$2</f>
        <v/>
      </c>
      <c r="E1321" s="13">
        <f>IFERROR(_xlfn.XLOOKUP(D1321,tblEmployees[EmployeeName],tblEmployees[HomeDepartment],""),"")</f>
        <v/>
      </c>
      <c r="F1321" s="17" t="n"/>
      <c r="G1321" s="17" t="n"/>
      <c r="H1321" s="13">
        <f>IFERROR(INDEX(tblTasks[SuggestedCategory],MATCH(tblTime[[#This Row],[TaskName]],tblTasks[TaskName],0)),"")</f>
        <v/>
      </c>
      <c r="I1321" s="17" t="n"/>
      <c r="J1321" s="13">
        <f>IF(tblTime[[#This Row],[CategoryOverwrite]]="",tblTime[[#This Row],[SuggCategory]],tblTime[[#This Row],[CategoryOverwrite]])</f>
        <v/>
      </c>
      <c r="K1321" s="17" t="n"/>
      <c r="L1321" s="17" t="n"/>
      <c r="M1321" s="13">
        <f>IF(COUNTA(tblTime[[#This Row],[TaskName]:[Entity]],tblTime[[#This Row],[FinalCategory]:[Hours]])=4,"FILLED","OPEN")</f>
        <v/>
      </c>
      <c r="N1321" s="13">
        <f>IF(SUMIFS(tblTime[Hours],tblTime[Date],tblTime[[#This Row],[Date]]) &gt; 20, "⚠ Over 20 hours!", "")</f>
        <v/>
      </c>
    </row>
    <row r="1322" hidden="1">
      <c r="B1322" s="14">
        <f>7+B1222</f>
        <v/>
      </c>
      <c r="C1322" s="15">
        <f>C1302</f>
        <v/>
      </c>
      <c r="D1322" s="13">
        <f>$G$2</f>
        <v/>
      </c>
      <c r="E1322" s="13">
        <f>IFERROR(_xlfn.XLOOKUP(D1322,tblEmployees[EmployeeName],tblEmployees[HomeDepartment],""),"")</f>
        <v/>
      </c>
      <c r="F1322" s="17" t="n"/>
      <c r="G1322" s="17" t="n"/>
      <c r="H1322" s="13">
        <f>IFERROR(INDEX(tblTasks[SuggestedCategory],MATCH(tblTime[[#This Row],[TaskName]],tblTasks[TaskName],0)),"")</f>
        <v/>
      </c>
      <c r="I1322" s="17" t="n"/>
      <c r="J1322" s="13">
        <f>IF(tblTime[[#This Row],[CategoryOverwrite]]="",tblTime[[#This Row],[SuggCategory]],tblTime[[#This Row],[CategoryOverwrite]])</f>
        <v/>
      </c>
      <c r="K1322" s="17" t="n"/>
      <c r="L1322" s="17" t="n"/>
      <c r="M1322" s="13">
        <f>IF(COUNTA(tblTime[[#This Row],[TaskName]:[Entity]],tblTime[[#This Row],[FinalCategory]:[Hours]])=4,"FILLED","OPEN")</f>
        <v/>
      </c>
      <c r="N1322" s="13">
        <f>IF(SUMIFS(tblTime[Hours],tblTime[Date],tblTime[[#This Row],[Date]]) &gt; 20, "⚠ Over 20 hours!", "")</f>
        <v/>
      </c>
    </row>
    <row r="1323" hidden="1">
      <c r="B1323" s="14">
        <f>7+B1223</f>
        <v/>
      </c>
      <c r="C1323" s="15">
        <f>C1303</f>
        <v/>
      </c>
      <c r="D1323" s="13">
        <f>$G$2</f>
        <v/>
      </c>
      <c r="E1323" s="13">
        <f>IFERROR(_xlfn.XLOOKUP(D1323,tblEmployees[EmployeeName],tblEmployees[HomeDepartment],""),"")</f>
        <v/>
      </c>
      <c r="F1323" s="17" t="n"/>
      <c r="G1323" s="17" t="n"/>
      <c r="H1323" s="13">
        <f>IFERROR(INDEX(tblTasks[SuggestedCategory],MATCH(tblTime[[#This Row],[TaskName]],tblTasks[TaskName],0)),"")</f>
        <v/>
      </c>
      <c r="I1323" s="17" t="n"/>
      <c r="J1323" s="13">
        <f>IF(tblTime[[#This Row],[CategoryOverwrite]]="",tblTime[[#This Row],[SuggCategory]],tblTime[[#This Row],[CategoryOverwrite]])</f>
        <v/>
      </c>
      <c r="K1323" s="17" t="n"/>
      <c r="L1323" s="17" t="n"/>
      <c r="M1323" s="13">
        <f>IF(COUNTA(tblTime[[#This Row],[TaskName]:[Entity]],tblTime[[#This Row],[FinalCategory]:[Hours]])=4,"FILLED","OPEN")</f>
        <v/>
      </c>
      <c r="N1323" s="13">
        <f>IF(SUMIFS(tblTime[Hours],tblTime[Date],tblTime[[#This Row],[Date]]) &gt; 20, "⚠ Over 20 hours!", "")</f>
        <v/>
      </c>
    </row>
    <row r="1324" hidden="1">
      <c r="B1324" s="14">
        <f>7+B1224</f>
        <v/>
      </c>
      <c r="C1324" s="15">
        <f>C1304</f>
        <v/>
      </c>
      <c r="D1324" s="13">
        <f>$G$2</f>
        <v/>
      </c>
      <c r="E1324" s="13">
        <f>IFERROR(_xlfn.XLOOKUP(D1324,tblEmployees[EmployeeName],tblEmployees[HomeDepartment],""),"")</f>
        <v/>
      </c>
      <c r="F1324" s="17" t="n"/>
      <c r="G1324" s="17" t="n"/>
      <c r="H1324" s="13">
        <f>IFERROR(INDEX(tblTasks[SuggestedCategory],MATCH(tblTime[[#This Row],[TaskName]],tblTasks[TaskName],0)),"")</f>
        <v/>
      </c>
      <c r="I1324" s="17" t="n"/>
      <c r="J1324" s="13">
        <f>IF(tblTime[[#This Row],[CategoryOverwrite]]="",tblTime[[#This Row],[SuggCategory]],tblTime[[#This Row],[CategoryOverwrite]])</f>
        <v/>
      </c>
      <c r="K1324" s="17" t="n"/>
      <c r="L1324" s="17" t="n"/>
      <c r="M1324" s="13">
        <f>IF(COUNTA(tblTime[[#This Row],[TaskName]:[Entity]],tblTime[[#This Row],[FinalCategory]:[Hours]])=4,"FILLED","OPEN")</f>
        <v/>
      </c>
      <c r="N1324" s="13">
        <f>IF(SUMIFS(tblTime[Hours],tblTime[Date],tblTime[[#This Row],[Date]]) &gt; 20, "⚠ Over 20 hours!", "")</f>
        <v/>
      </c>
    </row>
    <row r="1325" hidden="1">
      <c r="B1325" s="14">
        <f>7+B1225</f>
        <v/>
      </c>
      <c r="C1325" s="15">
        <f>C1305</f>
        <v/>
      </c>
      <c r="D1325" s="13">
        <f>$G$2</f>
        <v/>
      </c>
      <c r="E1325" s="13">
        <f>IFERROR(_xlfn.XLOOKUP(D1325,tblEmployees[EmployeeName],tblEmployees[HomeDepartment],""),"")</f>
        <v/>
      </c>
      <c r="F1325" s="17" t="n"/>
      <c r="G1325" s="17" t="n"/>
      <c r="H1325" s="13">
        <f>IFERROR(INDEX(tblTasks[SuggestedCategory],MATCH(tblTime[[#This Row],[TaskName]],tblTasks[TaskName],0)),"")</f>
        <v/>
      </c>
      <c r="I1325" s="17" t="n"/>
      <c r="J1325" s="13">
        <f>IF(tblTime[[#This Row],[CategoryOverwrite]]="",tblTime[[#This Row],[SuggCategory]],tblTime[[#This Row],[CategoryOverwrite]])</f>
        <v/>
      </c>
      <c r="K1325" s="17" t="n"/>
      <c r="L1325" s="17" t="n"/>
      <c r="M1325" s="13">
        <f>IF(COUNTA(tblTime[[#This Row],[TaskName]:[Entity]],tblTime[[#This Row],[FinalCategory]:[Hours]])=4,"FILLED","OPEN")</f>
        <v/>
      </c>
      <c r="N1325" s="13">
        <f>IF(SUMIFS(tblTime[Hours],tblTime[Date],tblTime[[#This Row],[Date]]) &gt; 20, "⚠ Over 20 hours!", "")</f>
        <v/>
      </c>
    </row>
    <row r="1326" hidden="1">
      <c r="B1326" s="14">
        <f>7+B1226</f>
        <v/>
      </c>
      <c r="C1326" s="15">
        <f>C1306</f>
        <v/>
      </c>
      <c r="D1326" s="13">
        <f>$G$2</f>
        <v/>
      </c>
      <c r="E1326" s="13">
        <f>IFERROR(_xlfn.XLOOKUP(D1326,tblEmployees[EmployeeName],tblEmployees[HomeDepartment],""),"")</f>
        <v/>
      </c>
      <c r="F1326" s="17" t="n"/>
      <c r="G1326" s="17" t="n"/>
      <c r="H1326" s="13">
        <f>IFERROR(INDEX(tblTasks[SuggestedCategory],MATCH(tblTime[[#This Row],[TaskName]],tblTasks[TaskName],0)),"")</f>
        <v/>
      </c>
      <c r="I1326" s="17" t="n"/>
      <c r="J1326" s="13">
        <f>IF(tblTime[[#This Row],[CategoryOverwrite]]="",tblTime[[#This Row],[SuggCategory]],tblTime[[#This Row],[CategoryOverwrite]])</f>
        <v/>
      </c>
      <c r="K1326" s="17" t="n"/>
      <c r="L1326" s="17" t="n"/>
      <c r="M1326" s="13">
        <f>IF(COUNTA(tblTime[[#This Row],[TaskName]:[Entity]],tblTime[[#This Row],[FinalCategory]:[Hours]])=4,"FILLED","OPEN")</f>
        <v/>
      </c>
      <c r="N1326" s="13">
        <f>IF(SUMIFS(tblTime[Hours],tblTime[Date],tblTime[[#This Row],[Date]]) &gt; 20, "⚠ Over 20 hours!", "")</f>
        <v/>
      </c>
    </row>
    <row r="1327" hidden="1">
      <c r="B1327" s="14">
        <f>7+B1227</f>
        <v/>
      </c>
      <c r="C1327" s="15">
        <f>C1307</f>
        <v/>
      </c>
      <c r="D1327" s="13">
        <f>$G$2</f>
        <v/>
      </c>
      <c r="E1327" s="13">
        <f>IFERROR(_xlfn.XLOOKUP(D1327,tblEmployees[EmployeeName],tblEmployees[HomeDepartment],""),"")</f>
        <v/>
      </c>
      <c r="F1327" s="17" t="n"/>
      <c r="G1327" s="17" t="n"/>
      <c r="H1327" s="13">
        <f>IFERROR(INDEX(tblTasks[SuggestedCategory],MATCH(tblTime[[#This Row],[TaskName]],tblTasks[TaskName],0)),"")</f>
        <v/>
      </c>
      <c r="I1327" s="17" t="n"/>
      <c r="J1327" s="13">
        <f>IF(tblTime[[#This Row],[CategoryOverwrite]]="",tblTime[[#This Row],[SuggCategory]],tblTime[[#This Row],[CategoryOverwrite]])</f>
        <v/>
      </c>
      <c r="K1327" s="17" t="n"/>
      <c r="L1327" s="17" t="n"/>
      <c r="M1327" s="13">
        <f>IF(COUNTA(tblTime[[#This Row],[TaskName]:[Entity]],tblTime[[#This Row],[FinalCategory]:[Hours]])=4,"FILLED","OPEN")</f>
        <v/>
      </c>
      <c r="N1327" s="13">
        <f>IF(SUMIFS(tblTime[Hours],tblTime[Date],tblTime[[#This Row],[Date]]) &gt; 20, "⚠ Over 20 hours!", "")</f>
        <v/>
      </c>
    </row>
    <row r="1328" hidden="1">
      <c r="B1328" s="14">
        <f>7+B1228</f>
        <v/>
      </c>
      <c r="C1328" s="15">
        <f>C1308</f>
        <v/>
      </c>
      <c r="D1328" s="13">
        <f>$G$2</f>
        <v/>
      </c>
      <c r="E1328" s="13">
        <f>IFERROR(_xlfn.XLOOKUP(D1328,tblEmployees[EmployeeName],tblEmployees[HomeDepartment],""),"")</f>
        <v/>
      </c>
      <c r="F1328" s="17" t="n"/>
      <c r="G1328" s="17" t="n"/>
      <c r="H1328" s="13">
        <f>IFERROR(INDEX(tblTasks[SuggestedCategory],MATCH(tblTime[[#This Row],[TaskName]],tblTasks[TaskName],0)),"")</f>
        <v/>
      </c>
      <c r="I1328" s="17" t="n"/>
      <c r="J1328" s="13">
        <f>IF(tblTime[[#This Row],[CategoryOverwrite]]="",tblTime[[#This Row],[SuggCategory]],tblTime[[#This Row],[CategoryOverwrite]])</f>
        <v/>
      </c>
      <c r="K1328" s="17" t="n"/>
      <c r="L1328" s="17" t="n"/>
      <c r="M1328" s="13">
        <f>IF(COUNTA(tblTime[[#This Row],[TaskName]:[Entity]],tblTime[[#This Row],[FinalCategory]:[Hours]])=4,"FILLED","OPEN")</f>
        <v/>
      </c>
      <c r="N1328" s="13">
        <f>IF(SUMIFS(tblTime[Hours],tblTime[Date],tblTime[[#This Row],[Date]]) &gt; 20, "⚠ Over 20 hours!", "")</f>
        <v/>
      </c>
    </row>
    <row r="1329" hidden="1">
      <c r="B1329" s="14">
        <f>7+B1229</f>
        <v/>
      </c>
      <c r="C1329" s="15">
        <f>C1309</f>
        <v/>
      </c>
      <c r="D1329" s="13">
        <f>$G$2</f>
        <v/>
      </c>
      <c r="E1329" s="13">
        <f>IFERROR(_xlfn.XLOOKUP(D1329,tblEmployees[EmployeeName],tblEmployees[HomeDepartment],""),"")</f>
        <v/>
      </c>
      <c r="F1329" s="17" t="n"/>
      <c r="G1329" s="17" t="n"/>
      <c r="H1329" s="13">
        <f>IFERROR(INDEX(tblTasks[SuggestedCategory],MATCH(tblTime[[#This Row],[TaskName]],tblTasks[TaskName],0)),"")</f>
        <v/>
      </c>
      <c r="I1329" s="17" t="n"/>
      <c r="J1329" s="13">
        <f>IF(tblTime[[#This Row],[CategoryOverwrite]]="",tblTime[[#This Row],[SuggCategory]],tblTime[[#This Row],[CategoryOverwrite]])</f>
        <v/>
      </c>
      <c r="K1329" s="17" t="n"/>
      <c r="L1329" s="17" t="n"/>
      <c r="M1329" s="13">
        <f>IF(COUNTA(tblTime[[#This Row],[TaskName]:[Entity]],tblTime[[#This Row],[FinalCategory]:[Hours]])=4,"FILLED","OPEN")</f>
        <v/>
      </c>
      <c r="N1329" s="13">
        <f>IF(SUMIFS(tblTime[Hours],tblTime[Date],tblTime[[#This Row],[Date]]) &gt; 20, "⚠ Over 20 hours!", "")</f>
        <v/>
      </c>
    </row>
    <row r="1330" hidden="1">
      <c r="B1330" s="14">
        <f>7+B1230</f>
        <v/>
      </c>
      <c r="C1330" s="15">
        <f>C1310</f>
        <v/>
      </c>
      <c r="D1330" s="13">
        <f>$G$2</f>
        <v/>
      </c>
      <c r="E1330" s="13">
        <f>IFERROR(_xlfn.XLOOKUP(D1330,tblEmployees[EmployeeName],tblEmployees[HomeDepartment],""),"")</f>
        <v/>
      </c>
      <c r="F1330" s="17" t="n"/>
      <c r="G1330" s="17" t="n"/>
      <c r="H1330" s="13">
        <f>IFERROR(INDEX(tblTasks[SuggestedCategory],MATCH(tblTime[[#This Row],[TaskName]],tblTasks[TaskName],0)),"")</f>
        <v/>
      </c>
      <c r="I1330" s="17" t="n"/>
      <c r="J1330" s="13">
        <f>IF(tblTime[[#This Row],[CategoryOverwrite]]="",tblTime[[#This Row],[SuggCategory]],tblTime[[#This Row],[CategoryOverwrite]])</f>
        <v/>
      </c>
      <c r="K1330" s="17" t="n"/>
      <c r="L1330" s="17" t="n"/>
      <c r="M1330" s="13">
        <f>IF(COUNTA(tblTime[[#This Row],[TaskName]:[Entity]],tblTime[[#This Row],[FinalCategory]:[Hours]])=4,"FILLED","OPEN")</f>
        <v/>
      </c>
      <c r="N1330" s="13">
        <f>IF(SUMIFS(tblTime[Hours],tblTime[Date],tblTime[[#This Row],[Date]]) &gt; 20, "⚠ Over 20 hours!", "")</f>
        <v/>
      </c>
    </row>
    <row r="1331" hidden="1">
      <c r="B1331" s="14">
        <f>7+B1231</f>
        <v/>
      </c>
      <c r="C1331" s="15">
        <f>C1311</f>
        <v/>
      </c>
      <c r="D1331" s="13">
        <f>$G$2</f>
        <v/>
      </c>
      <c r="E1331" s="13">
        <f>IFERROR(_xlfn.XLOOKUP(D1331,tblEmployees[EmployeeName],tblEmployees[HomeDepartment],""),"")</f>
        <v/>
      </c>
      <c r="F1331" s="17" t="n"/>
      <c r="G1331" s="17" t="n"/>
      <c r="H1331" s="13">
        <f>IFERROR(INDEX(tblTasks[SuggestedCategory],MATCH(tblTime[[#This Row],[TaskName]],tblTasks[TaskName],0)),"")</f>
        <v/>
      </c>
      <c r="I1331" s="17" t="n"/>
      <c r="J1331" s="13">
        <f>IF(tblTime[[#This Row],[CategoryOverwrite]]="",tblTime[[#This Row],[SuggCategory]],tblTime[[#This Row],[CategoryOverwrite]])</f>
        <v/>
      </c>
      <c r="K1331" s="17" t="n"/>
      <c r="L1331" s="17" t="n"/>
      <c r="M1331" s="13">
        <f>IF(COUNTA(tblTime[[#This Row],[TaskName]:[Entity]],tblTime[[#This Row],[FinalCategory]:[Hours]])=4,"FILLED","OPEN")</f>
        <v/>
      </c>
      <c r="N1331" s="13">
        <f>IF(SUMIFS(tblTime[Hours],tblTime[Date],tblTime[[#This Row],[Date]]) &gt; 20, "⚠ Over 20 hours!", "")</f>
        <v/>
      </c>
    </row>
    <row r="1332" hidden="1">
      <c r="B1332" s="14">
        <f>7+B1232</f>
        <v/>
      </c>
      <c r="C1332" s="15">
        <f>C1312</f>
        <v/>
      </c>
      <c r="D1332" s="13">
        <f>$G$2</f>
        <v/>
      </c>
      <c r="E1332" s="13">
        <f>IFERROR(_xlfn.XLOOKUP(D1332,tblEmployees[EmployeeName],tblEmployees[HomeDepartment],""),"")</f>
        <v/>
      </c>
      <c r="F1332" s="17" t="n"/>
      <c r="G1332" s="17" t="n"/>
      <c r="H1332" s="13">
        <f>IFERROR(INDEX(tblTasks[SuggestedCategory],MATCH(tblTime[[#This Row],[TaskName]],tblTasks[TaskName],0)),"")</f>
        <v/>
      </c>
      <c r="I1332" s="17" t="n"/>
      <c r="J1332" s="13">
        <f>IF(tblTime[[#This Row],[CategoryOverwrite]]="",tblTime[[#This Row],[SuggCategory]],tblTime[[#This Row],[CategoryOverwrite]])</f>
        <v/>
      </c>
      <c r="K1332" s="17" t="n"/>
      <c r="L1332" s="17" t="n"/>
      <c r="M1332" s="13">
        <f>IF(COUNTA(tblTime[[#This Row],[TaskName]:[Entity]],tblTime[[#This Row],[FinalCategory]:[Hours]])=4,"FILLED","OPEN")</f>
        <v/>
      </c>
      <c r="N1332" s="13">
        <f>IF(SUMIFS(tblTime[Hours],tblTime[Date],tblTime[[#This Row],[Date]]) &gt; 20, "⚠ Over 20 hours!", "")</f>
        <v/>
      </c>
    </row>
    <row r="1333" hidden="1">
      <c r="B1333" s="14">
        <f>7+B1233</f>
        <v/>
      </c>
      <c r="C1333" s="15">
        <f>C1313</f>
        <v/>
      </c>
      <c r="D1333" s="13">
        <f>$G$2</f>
        <v/>
      </c>
      <c r="E1333" s="13">
        <f>IFERROR(_xlfn.XLOOKUP(D1333,tblEmployees[EmployeeName],tblEmployees[HomeDepartment],""),"")</f>
        <v/>
      </c>
      <c r="F1333" s="17" t="n"/>
      <c r="G1333" s="17" t="n"/>
      <c r="H1333" s="13">
        <f>IFERROR(INDEX(tblTasks[SuggestedCategory],MATCH(tblTime[[#This Row],[TaskName]],tblTasks[TaskName],0)),"")</f>
        <v/>
      </c>
      <c r="I1333" s="17" t="n"/>
      <c r="J1333" s="13">
        <f>IF(tblTime[[#This Row],[CategoryOverwrite]]="",tblTime[[#This Row],[SuggCategory]],tblTime[[#This Row],[CategoryOverwrite]])</f>
        <v/>
      </c>
      <c r="K1333" s="17" t="n"/>
      <c r="L1333" s="17" t="n"/>
      <c r="M1333" s="13">
        <f>IF(COUNTA(tblTime[[#This Row],[TaskName]:[Entity]],tblTime[[#This Row],[FinalCategory]:[Hours]])=4,"FILLED","OPEN")</f>
        <v/>
      </c>
      <c r="N1333" s="13">
        <f>IF(SUMIFS(tblTime[Hours],tblTime[Date],tblTime[[#This Row],[Date]]) &gt; 20, "⚠ Over 20 hours!", "")</f>
        <v/>
      </c>
    </row>
    <row r="1334" hidden="1">
      <c r="B1334" s="14">
        <f>7+B1234</f>
        <v/>
      </c>
      <c r="C1334" s="15">
        <f>C1314</f>
        <v/>
      </c>
      <c r="D1334" s="13">
        <f>$G$2</f>
        <v/>
      </c>
      <c r="E1334" s="13">
        <f>IFERROR(_xlfn.XLOOKUP(D1334,tblEmployees[EmployeeName],tblEmployees[HomeDepartment],""),"")</f>
        <v/>
      </c>
      <c r="F1334" s="17" t="n"/>
      <c r="G1334" s="17" t="n"/>
      <c r="H1334" s="13">
        <f>IFERROR(INDEX(tblTasks[SuggestedCategory],MATCH(tblTime[[#This Row],[TaskName]],tblTasks[TaskName],0)),"")</f>
        <v/>
      </c>
      <c r="I1334" s="17" t="n"/>
      <c r="J1334" s="13">
        <f>IF(tblTime[[#This Row],[CategoryOverwrite]]="",tblTime[[#This Row],[SuggCategory]],tblTime[[#This Row],[CategoryOverwrite]])</f>
        <v/>
      </c>
      <c r="K1334" s="17" t="n"/>
      <c r="L1334" s="17" t="n"/>
      <c r="M1334" s="13">
        <f>IF(COUNTA(tblTime[[#This Row],[TaskName]:[Entity]],tblTime[[#This Row],[FinalCategory]:[Hours]])=4,"FILLED","OPEN")</f>
        <v/>
      </c>
      <c r="N1334" s="13">
        <f>IF(SUMIFS(tblTime[Hours],tblTime[Date],tblTime[[#This Row],[Date]]) &gt; 20, "⚠ Over 20 hours!", "")</f>
        <v/>
      </c>
    </row>
    <row r="1335" hidden="1">
      <c r="B1335" s="14">
        <f>7+B1235</f>
        <v/>
      </c>
      <c r="C1335" s="15">
        <f>C1315</f>
        <v/>
      </c>
      <c r="D1335" s="13">
        <f>$G$2</f>
        <v/>
      </c>
      <c r="E1335" s="13">
        <f>IFERROR(_xlfn.XLOOKUP(D1335,tblEmployees[EmployeeName],tblEmployees[HomeDepartment],""),"")</f>
        <v/>
      </c>
      <c r="F1335" s="17" t="n"/>
      <c r="G1335" s="17" t="n"/>
      <c r="H1335" s="13">
        <f>IFERROR(INDEX(tblTasks[SuggestedCategory],MATCH(tblTime[[#This Row],[TaskName]],tblTasks[TaskName],0)),"")</f>
        <v/>
      </c>
      <c r="I1335" s="17" t="n"/>
      <c r="J1335" s="13">
        <f>IF(tblTime[[#This Row],[CategoryOverwrite]]="",tblTime[[#This Row],[SuggCategory]],tblTime[[#This Row],[CategoryOverwrite]])</f>
        <v/>
      </c>
      <c r="K1335" s="17" t="n"/>
      <c r="L1335" s="17" t="n"/>
      <c r="M1335" s="13">
        <f>IF(COUNTA(tblTime[[#This Row],[TaskName]:[Entity]],tblTime[[#This Row],[FinalCategory]:[Hours]])=4,"FILLED","OPEN")</f>
        <v/>
      </c>
      <c r="N1335" s="13">
        <f>IF(SUMIFS(tblTime[Hours],tblTime[Date],tblTime[[#This Row],[Date]]) &gt; 20, "⚠ Over 20 hours!", "")</f>
        <v/>
      </c>
    </row>
    <row r="1336" hidden="1">
      <c r="B1336" s="14">
        <f>7+B1236</f>
        <v/>
      </c>
      <c r="C1336" s="15">
        <f>C1316</f>
        <v/>
      </c>
      <c r="D1336" s="13">
        <f>$G$2</f>
        <v/>
      </c>
      <c r="E1336" s="13">
        <f>IFERROR(_xlfn.XLOOKUP(D1336,tblEmployees[EmployeeName],tblEmployees[HomeDepartment],""),"")</f>
        <v/>
      </c>
      <c r="F1336" s="17" t="n"/>
      <c r="G1336" s="17" t="n"/>
      <c r="H1336" s="13">
        <f>IFERROR(INDEX(tblTasks[SuggestedCategory],MATCH(tblTime[[#This Row],[TaskName]],tblTasks[TaskName],0)),"")</f>
        <v/>
      </c>
      <c r="I1336" s="17" t="n"/>
      <c r="J1336" s="13">
        <f>IF(tblTime[[#This Row],[CategoryOverwrite]]="",tblTime[[#This Row],[SuggCategory]],tblTime[[#This Row],[CategoryOverwrite]])</f>
        <v/>
      </c>
      <c r="K1336" s="17" t="n"/>
      <c r="L1336" s="17" t="n"/>
      <c r="M1336" s="13">
        <f>IF(COUNTA(tblTime[[#This Row],[TaskName]:[Entity]],tblTime[[#This Row],[FinalCategory]:[Hours]])=4,"FILLED","OPEN")</f>
        <v/>
      </c>
      <c r="N1336" s="13">
        <f>IF(SUMIFS(tblTime[Hours],tblTime[Date],tblTime[[#This Row],[Date]]) &gt; 20, "⚠ Over 20 hours!", "")</f>
        <v/>
      </c>
    </row>
    <row r="1337" hidden="1">
      <c r="B1337" s="14">
        <f>7+B1237</f>
        <v/>
      </c>
      <c r="C1337" s="15">
        <f>C1317</f>
        <v/>
      </c>
      <c r="D1337" s="13">
        <f>$G$2</f>
        <v/>
      </c>
      <c r="E1337" s="13">
        <f>IFERROR(_xlfn.XLOOKUP(D1337,tblEmployees[EmployeeName],tblEmployees[HomeDepartment],""),"")</f>
        <v/>
      </c>
      <c r="F1337" s="17" t="n"/>
      <c r="G1337" s="17" t="n"/>
      <c r="H1337" s="13">
        <f>IFERROR(INDEX(tblTasks[SuggestedCategory],MATCH(tblTime[[#This Row],[TaskName]],tblTasks[TaskName],0)),"")</f>
        <v/>
      </c>
      <c r="I1337" s="17" t="n"/>
      <c r="J1337" s="13">
        <f>IF(tblTime[[#This Row],[CategoryOverwrite]]="",tblTime[[#This Row],[SuggCategory]],tblTime[[#This Row],[CategoryOverwrite]])</f>
        <v/>
      </c>
      <c r="K1337" s="17" t="n"/>
      <c r="L1337" s="17" t="n"/>
      <c r="M1337" s="13">
        <f>IF(COUNTA(tblTime[[#This Row],[TaskName]:[Entity]],tblTime[[#This Row],[FinalCategory]:[Hours]])=4,"FILLED","OPEN")</f>
        <v/>
      </c>
      <c r="N1337" s="13">
        <f>IF(SUMIFS(tblTime[Hours],tblTime[Date],tblTime[[#This Row],[Date]]) &gt; 20, "⚠ Over 20 hours!", "")</f>
        <v/>
      </c>
    </row>
    <row r="1338" hidden="1">
      <c r="B1338" s="14">
        <f>7+B1238</f>
        <v/>
      </c>
      <c r="C1338" s="15">
        <f>C1318</f>
        <v/>
      </c>
      <c r="D1338" s="13">
        <f>$G$2</f>
        <v/>
      </c>
      <c r="E1338" s="13">
        <f>IFERROR(_xlfn.XLOOKUP(D1338,tblEmployees[EmployeeName],tblEmployees[HomeDepartment],""),"")</f>
        <v/>
      </c>
      <c r="F1338" s="17" t="n"/>
      <c r="G1338" s="17" t="n"/>
      <c r="H1338" s="13">
        <f>IFERROR(INDEX(tblTasks[SuggestedCategory],MATCH(tblTime[[#This Row],[TaskName]],tblTasks[TaskName],0)),"")</f>
        <v/>
      </c>
      <c r="I1338" s="17" t="n"/>
      <c r="J1338" s="13">
        <f>IF(tblTime[[#This Row],[CategoryOverwrite]]="",tblTime[[#This Row],[SuggCategory]],tblTime[[#This Row],[CategoryOverwrite]])</f>
        <v/>
      </c>
      <c r="K1338" s="17" t="n"/>
      <c r="L1338" s="17" t="n"/>
      <c r="M1338" s="13">
        <f>IF(COUNTA(tblTime[[#This Row],[TaskName]:[Entity]],tblTime[[#This Row],[FinalCategory]:[Hours]])=4,"FILLED","OPEN")</f>
        <v/>
      </c>
      <c r="N1338" s="13">
        <f>IF(SUMIFS(tblTime[Hours],tblTime[Date],tblTime[[#This Row],[Date]]) &gt; 20, "⚠ Over 20 hours!", "")</f>
        <v/>
      </c>
    </row>
    <row r="1339" hidden="1">
      <c r="B1339" s="14">
        <f>7+B1239</f>
        <v/>
      </c>
      <c r="C1339" s="15">
        <f>C1319</f>
        <v/>
      </c>
      <c r="D1339" s="13">
        <f>$G$2</f>
        <v/>
      </c>
      <c r="E1339" s="13">
        <f>IFERROR(_xlfn.XLOOKUP(D1339,tblEmployees[EmployeeName],tblEmployees[HomeDepartment],""),"")</f>
        <v/>
      </c>
      <c r="F1339" s="17" t="n"/>
      <c r="G1339" s="17" t="n"/>
      <c r="H1339" s="13">
        <f>IFERROR(INDEX(tblTasks[SuggestedCategory],MATCH(tblTime[[#This Row],[TaskName]],tblTasks[TaskName],0)),"")</f>
        <v/>
      </c>
      <c r="I1339" s="17" t="n"/>
      <c r="J1339" s="13">
        <f>IF(tblTime[[#This Row],[CategoryOverwrite]]="",tblTime[[#This Row],[SuggCategory]],tblTime[[#This Row],[CategoryOverwrite]])</f>
        <v/>
      </c>
      <c r="K1339" s="17" t="n"/>
      <c r="L1339" s="17" t="n"/>
      <c r="M1339" s="13">
        <f>IF(COUNTA(tblTime[[#This Row],[TaskName]:[Entity]],tblTime[[#This Row],[FinalCategory]:[Hours]])=4,"FILLED","OPEN")</f>
        <v/>
      </c>
      <c r="N1339" s="13">
        <f>IF(SUMIFS(tblTime[Hours],tblTime[Date],tblTime[[#This Row],[Date]]) &gt; 20, "⚠ Over 20 hours!", "")</f>
        <v/>
      </c>
    </row>
    <row r="1340" hidden="1">
      <c r="B1340" s="14">
        <f>7+B1240</f>
        <v/>
      </c>
      <c r="C1340" s="15">
        <f>C1320</f>
        <v/>
      </c>
      <c r="D1340" s="13">
        <f>$G$2</f>
        <v/>
      </c>
      <c r="E1340" s="13">
        <f>IFERROR(_xlfn.XLOOKUP(D1340,tblEmployees[EmployeeName],tblEmployees[HomeDepartment],""),"")</f>
        <v/>
      </c>
      <c r="F1340" s="17" t="n"/>
      <c r="G1340" s="17" t="n"/>
      <c r="H1340" s="13">
        <f>IFERROR(INDEX(tblTasks[SuggestedCategory],MATCH(tblTime[[#This Row],[TaskName]],tblTasks[TaskName],0)),"")</f>
        <v/>
      </c>
      <c r="I1340" s="17" t="n"/>
      <c r="J1340" s="13">
        <f>IF(tblTime[[#This Row],[CategoryOverwrite]]="",tblTime[[#This Row],[SuggCategory]],tblTime[[#This Row],[CategoryOverwrite]])</f>
        <v/>
      </c>
      <c r="K1340" s="17" t="n"/>
      <c r="L1340" s="17" t="n"/>
      <c r="M1340" s="13">
        <f>IF(COUNTA(tblTime[[#This Row],[TaskName]:[Entity]],tblTime[[#This Row],[FinalCategory]:[Hours]])=4,"FILLED","OPEN")</f>
        <v/>
      </c>
      <c r="N1340" s="13">
        <f>IF(SUMIFS(tblTime[Hours],tblTime[Date],tblTime[[#This Row],[Date]]) &gt; 20, "⚠ Over 20 hours!", "")</f>
        <v/>
      </c>
    </row>
    <row r="1341" hidden="1">
      <c r="B1341" s="14">
        <f>7+B1241</f>
        <v/>
      </c>
      <c r="C1341" s="15">
        <f>C1321</f>
        <v/>
      </c>
      <c r="D1341" s="13">
        <f>$G$2</f>
        <v/>
      </c>
      <c r="E1341" s="13">
        <f>IFERROR(_xlfn.XLOOKUP(D1341,tblEmployees[EmployeeName],tblEmployees[HomeDepartment],""),"")</f>
        <v/>
      </c>
      <c r="F1341" s="17" t="n"/>
      <c r="G1341" s="17" t="n"/>
      <c r="H1341" s="13">
        <f>IFERROR(INDEX(tblTasks[SuggestedCategory],MATCH(tblTime[[#This Row],[TaskName]],tblTasks[TaskName],0)),"")</f>
        <v/>
      </c>
      <c r="I1341" s="17" t="n"/>
      <c r="J1341" s="13">
        <f>IF(tblTime[[#This Row],[CategoryOverwrite]]="",tblTime[[#This Row],[SuggCategory]],tblTime[[#This Row],[CategoryOverwrite]])</f>
        <v/>
      </c>
      <c r="K1341" s="17" t="n"/>
      <c r="L1341" s="17" t="n"/>
      <c r="M1341" s="13">
        <f>IF(COUNTA(tblTime[[#This Row],[TaskName]:[Entity]],tblTime[[#This Row],[FinalCategory]:[Hours]])=4,"FILLED","OPEN")</f>
        <v/>
      </c>
      <c r="N1341" s="13">
        <f>IF(SUMIFS(tblTime[Hours],tblTime[Date],tblTime[[#This Row],[Date]]) &gt; 20, "⚠ Over 20 hours!", "")</f>
        <v/>
      </c>
    </row>
    <row r="1342" hidden="1">
      <c r="B1342" s="14">
        <f>7+B1242</f>
        <v/>
      </c>
      <c r="C1342" s="15">
        <f>C1322</f>
        <v/>
      </c>
      <c r="D1342" s="13">
        <f>$G$2</f>
        <v/>
      </c>
      <c r="E1342" s="13">
        <f>IFERROR(_xlfn.XLOOKUP(D1342,tblEmployees[EmployeeName],tblEmployees[HomeDepartment],""),"")</f>
        <v/>
      </c>
      <c r="F1342" s="17" t="n"/>
      <c r="G1342" s="17" t="n"/>
      <c r="H1342" s="13">
        <f>IFERROR(INDEX(tblTasks[SuggestedCategory],MATCH(tblTime[[#This Row],[TaskName]],tblTasks[TaskName],0)),"")</f>
        <v/>
      </c>
      <c r="I1342" s="17" t="n"/>
      <c r="J1342" s="13">
        <f>IF(tblTime[[#This Row],[CategoryOverwrite]]="",tblTime[[#This Row],[SuggCategory]],tblTime[[#This Row],[CategoryOverwrite]])</f>
        <v/>
      </c>
      <c r="K1342" s="17" t="n"/>
      <c r="L1342" s="17" t="n"/>
      <c r="M1342" s="13">
        <f>IF(COUNTA(tblTime[[#This Row],[TaskName]:[Entity]],tblTime[[#This Row],[FinalCategory]:[Hours]])=4,"FILLED","OPEN")</f>
        <v/>
      </c>
      <c r="N1342" s="13">
        <f>IF(SUMIFS(tblTime[Hours],tblTime[Date],tblTime[[#This Row],[Date]]) &gt; 20, "⚠ Over 20 hours!", "")</f>
        <v/>
      </c>
    </row>
    <row r="1343" hidden="1">
      <c r="B1343" s="14">
        <f>7+B1243</f>
        <v/>
      </c>
      <c r="C1343" s="15">
        <f>C1323</f>
        <v/>
      </c>
      <c r="D1343" s="13">
        <f>$G$2</f>
        <v/>
      </c>
      <c r="E1343" s="13">
        <f>IFERROR(_xlfn.XLOOKUP(D1343,tblEmployees[EmployeeName],tblEmployees[HomeDepartment],""),"")</f>
        <v/>
      </c>
      <c r="F1343" s="17" t="n"/>
      <c r="G1343" s="17" t="n"/>
      <c r="H1343" s="13">
        <f>IFERROR(INDEX(tblTasks[SuggestedCategory],MATCH(tblTime[[#This Row],[TaskName]],tblTasks[TaskName],0)),"")</f>
        <v/>
      </c>
      <c r="I1343" s="17" t="n"/>
      <c r="J1343" s="13">
        <f>IF(tblTime[[#This Row],[CategoryOverwrite]]="",tblTime[[#This Row],[SuggCategory]],tblTime[[#This Row],[CategoryOverwrite]])</f>
        <v/>
      </c>
      <c r="K1343" s="17" t="n"/>
      <c r="L1343" s="17" t="n"/>
      <c r="M1343" s="13">
        <f>IF(COUNTA(tblTime[[#This Row],[TaskName]:[Entity]],tblTime[[#This Row],[FinalCategory]:[Hours]])=4,"FILLED","OPEN")</f>
        <v/>
      </c>
      <c r="N1343" s="13">
        <f>IF(SUMIFS(tblTime[Hours],tblTime[Date],tblTime[[#This Row],[Date]]) &gt; 20, "⚠ Over 20 hours!", "")</f>
        <v/>
      </c>
    </row>
    <row r="1344" hidden="1">
      <c r="B1344" s="14">
        <f>7+B1244</f>
        <v/>
      </c>
      <c r="C1344" s="15">
        <f>C1324</f>
        <v/>
      </c>
      <c r="D1344" s="13">
        <f>$G$2</f>
        <v/>
      </c>
      <c r="E1344" s="13">
        <f>IFERROR(_xlfn.XLOOKUP(D1344,tblEmployees[EmployeeName],tblEmployees[HomeDepartment],""),"")</f>
        <v/>
      </c>
      <c r="F1344" s="17" t="n"/>
      <c r="G1344" s="17" t="n"/>
      <c r="H1344" s="13">
        <f>IFERROR(INDEX(tblTasks[SuggestedCategory],MATCH(tblTime[[#This Row],[TaskName]],tblTasks[TaskName],0)),"")</f>
        <v/>
      </c>
      <c r="I1344" s="17" t="n"/>
      <c r="J1344" s="13">
        <f>IF(tblTime[[#This Row],[CategoryOverwrite]]="",tblTime[[#This Row],[SuggCategory]],tblTime[[#This Row],[CategoryOverwrite]])</f>
        <v/>
      </c>
      <c r="K1344" s="17" t="n"/>
      <c r="L1344" s="17" t="n"/>
      <c r="M1344" s="13">
        <f>IF(COUNTA(tblTime[[#This Row],[TaskName]:[Entity]],tblTime[[#This Row],[FinalCategory]:[Hours]])=4,"FILLED","OPEN")</f>
        <v/>
      </c>
      <c r="N1344" s="13">
        <f>IF(SUMIFS(tblTime[Hours],tblTime[Date],tblTime[[#This Row],[Date]]) &gt; 20, "⚠ Over 20 hours!", "")</f>
        <v/>
      </c>
    </row>
    <row r="1345" hidden="1">
      <c r="B1345" s="14">
        <f>7+B1245</f>
        <v/>
      </c>
      <c r="C1345" s="15">
        <f>C1325</f>
        <v/>
      </c>
      <c r="D1345" s="13">
        <f>$G$2</f>
        <v/>
      </c>
      <c r="E1345" s="13">
        <f>IFERROR(_xlfn.XLOOKUP(D1345,tblEmployees[EmployeeName],tblEmployees[HomeDepartment],""),"")</f>
        <v/>
      </c>
      <c r="F1345" s="17" t="n"/>
      <c r="G1345" s="17" t="n"/>
      <c r="H1345" s="13">
        <f>IFERROR(INDEX(tblTasks[SuggestedCategory],MATCH(tblTime[[#This Row],[TaskName]],tblTasks[TaskName],0)),"")</f>
        <v/>
      </c>
      <c r="I1345" s="17" t="n"/>
      <c r="J1345" s="13">
        <f>IF(tblTime[[#This Row],[CategoryOverwrite]]="",tblTime[[#This Row],[SuggCategory]],tblTime[[#This Row],[CategoryOverwrite]])</f>
        <v/>
      </c>
      <c r="K1345" s="17" t="n"/>
      <c r="L1345" s="17" t="n"/>
      <c r="M1345" s="13">
        <f>IF(COUNTA(tblTime[[#This Row],[TaskName]:[Entity]],tblTime[[#This Row],[FinalCategory]:[Hours]])=4,"FILLED","OPEN")</f>
        <v/>
      </c>
      <c r="N1345" s="13">
        <f>IF(SUMIFS(tblTime[Hours],tblTime[Date],tblTime[[#This Row],[Date]]) &gt; 20, "⚠ Over 20 hours!", "")</f>
        <v/>
      </c>
    </row>
    <row r="1346" hidden="1">
      <c r="B1346" s="14">
        <f>7+B1246</f>
        <v/>
      </c>
      <c r="C1346" s="15">
        <f>C1326</f>
        <v/>
      </c>
      <c r="D1346" s="13">
        <f>$G$2</f>
        <v/>
      </c>
      <c r="E1346" s="13">
        <f>IFERROR(_xlfn.XLOOKUP(D1346,tblEmployees[EmployeeName],tblEmployees[HomeDepartment],""),"")</f>
        <v/>
      </c>
      <c r="F1346" s="17" t="n"/>
      <c r="G1346" s="17" t="n"/>
      <c r="H1346" s="13">
        <f>IFERROR(INDEX(tblTasks[SuggestedCategory],MATCH(tblTime[[#This Row],[TaskName]],tblTasks[TaskName],0)),"")</f>
        <v/>
      </c>
      <c r="I1346" s="17" t="n"/>
      <c r="J1346" s="13">
        <f>IF(tblTime[[#This Row],[CategoryOverwrite]]="",tblTime[[#This Row],[SuggCategory]],tblTime[[#This Row],[CategoryOverwrite]])</f>
        <v/>
      </c>
      <c r="K1346" s="17" t="n"/>
      <c r="L1346" s="17" t="n"/>
      <c r="M1346" s="13">
        <f>IF(COUNTA(tblTime[[#This Row],[TaskName]:[Entity]],tblTime[[#This Row],[FinalCategory]:[Hours]])=4,"FILLED","OPEN")</f>
        <v/>
      </c>
      <c r="N1346" s="13">
        <f>IF(SUMIFS(tblTime[Hours],tblTime[Date],tblTime[[#This Row],[Date]]) &gt; 20, "⚠ Over 20 hours!", "")</f>
        <v/>
      </c>
    </row>
    <row r="1347" hidden="1">
      <c r="B1347" s="14" t="n">
        <v>46090</v>
      </c>
      <c r="C1347" s="15" t="inlineStr">
        <is>
          <t>Task 1</t>
        </is>
      </c>
      <c r="D1347" s="13" t="inlineStr">
        <is>
          <t>Cruz, Adner</t>
        </is>
      </c>
      <c r="E1347" s="13" t="inlineStr">
        <is>
          <t>IT_Operations</t>
        </is>
      </c>
      <c r="F1347" s="17" t="inlineStr">
        <is>
          <t>HR (e.g., hiring, talent mgmt, employee relations)</t>
        </is>
      </c>
      <c r="G1347" s="17" t="inlineStr">
        <is>
          <t>BINC internal</t>
        </is>
      </c>
      <c r="H1347" s="13">
        <f>IFERROR(INDEX(tblTasks[SuggestedCategory],MATCH(tblTime[[#This Row],[TaskName]],tblTasks[TaskName],0)),"")</f>
        <v/>
      </c>
      <c r="I1347" s="17" t="n"/>
      <c r="J1347" s="13">
        <f>IF(tblTime[[#This Row],[CategoryOverwrite]]="",tblTime[[#This Row],[SuggCategory]],tblTime[[#This Row],[CategoryOverwrite]])</f>
        <v/>
      </c>
      <c r="K1347" s="17" t="n">
        <v>2</v>
      </c>
      <c r="L1347" s="17" t="inlineStr">
        <is>
          <t>Employee offboarding coordination — IT leaver processing initiated for departing staff member; equipment return logistics engaged</t>
        </is>
      </c>
      <c r="M1347" s="13">
        <f>IF(COUNTA(tblTime[[#This Row],[TaskName]:[Entity]],tblTime[[#This Row],[FinalCategory]:[Hours]])=4,"FILLED","OPEN")</f>
        <v/>
      </c>
      <c r="N1347" s="13">
        <f>IF(SUMIFS(tblTime[Hours],tblTime[Date],tblTime[[#This Row],[Date]]) &gt; 20, "⚠ Over 20 hours!", "")</f>
        <v/>
      </c>
    </row>
    <row r="1348" hidden="1">
      <c r="B1348" s="14" t="n"/>
      <c r="C1348" s="15" t="n"/>
      <c r="D1348" s="13" t="n"/>
      <c r="E1348" s="13" t="n"/>
      <c r="F1348" s="17" t="n"/>
      <c r="G1348" s="17" t="n"/>
      <c r="H1348" s="13">
        <f>IFERROR(INDEX(tblTasks[SuggestedCategory],MATCH(tblTime[[#This Row],[TaskName]],tblTasks[TaskName],0)),"")</f>
        <v/>
      </c>
      <c r="I1348" s="17" t="n"/>
      <c r="J1348" s="13">
        <f>IF(tblTime[[#This Row],[CategoryOverwrite]]="",tblTime[[#This Row],[SuggCategory]],tblTime[[#This Row],[CategoryOverwrite]])</f>
        <v/>
      </c>
      <c r="K1348" s="17" t="n"/>
      <c r="L1348" s="17" t="n"/>
      <c r="M1348" s="13">
        <f>IF(COUNTA(tblTime[[#This Row],[TaskName]:[Entity]],tblTime[[#This Row],[FinalCategory]:[Hours]])=4,"FILLED","OPEN")</f>
        <v/>
      </c>
      <c r="N1348" s="13">
        <f>IF(SUMIFS(tblTime[Hours],tblTime[Date],tblTime[[#This Row],[Date]]) &gt; 20, "⚠ Over 20 hours!", "")</f>
        <v/>
      </c>
    </row>
    <row r="1349" hidden="1">
      <c r="B1349" s="14" t="n"/>
      <c r="C1349" s="15" t="n"/>
      <c r="D1349" s="13" t="n"/>
      <c r="E1349" s="13" t="n"/>
      <c r="F1349" s="17" t="n"/>
      <c r="G1349" s="17" t="n"/>
      <c r="H1349" s="13">
        <f>IFERROR(INDEX(tblTasks[SuggestedCategory],MATCH(tblTime[[#This Row],[TaskName]],tblTasks[TaskName],0)),"")</f>
        <v/>
      </c>
      <c r="I1349" s="17" t="n"/>
      <c r="J1349" s="13">
        <f>IF(tblTime[[#This Row],[CategoryOverwrite]]="",tblTime[[#This Row],[SuggCategory]],tblTime[[#This Row],[CategoryOverwrite]])</f>
        <v/>
      </c>
      <c r="K1349" s="17" t="n"/>
      <c r="L1349" s="17" t="n"/>
      <c r="M1349" s="13">
        <f>IF(COUNTA(tblTime[[#This Row],[TaskName]:[Entity]],tblTime[[#This Row],[FinalCategory]:[Hours]])=4,"FILLED","OPEN")</f>
        <v/>
      </c>
      <c r="N1349" s="13">
        <f>IF(SUMIFS(tblTime[Hours],tblTime[Date],tblTime[[#This Row],[Date]]) &gt; 20, "⚠ Over 20 hours!", "")</f>
        <v/>
      </c>
    </row>
    <row r="1350" hidden="1">
      <c r="B1350" s="14" t="n"/>
      <c r="C1350" s="15" t="n"/>
      <c r="D1350" s="13" t="n"/>
      <c r="E1350" s="13" t="n"/>
      <c r="F1350" s="17" t="n"/>
      <c r="G1350" s="17" t="n"/>
      <c r="H1350" s="13">
        <f>IFERROR(INDEX(tblTasks[SuggestedCategory],MATCH(tblTime[[#This Row],[TaskName]],tblTasks[TaskName],0)),"")</f>
        <v/>
      </c>
      <c r="I1350" s="17" t="n"/>
      <c r="J1350" s="13">
        <f>IF(tblTime[[#This Row],[CategoryOverwrite]]="",tblTime[[#This Row],[SuggCategory]],tblTime[[#This Row],[CategoryOverwrite]])</f>
        <v/>
      </c>
      <c r="K1350" s="17" t="n"/>
      <c r="L1350" s="17" t="n"/>
      <c r="M1350" s="13">
        <f>IF(COUNTA(tblTime[[#This Row],[TaskName]:[Entity]],tblTime[[#This Row],[FinalCategory]:[Hours]])=4,"FILLED","OPEN")</f>
        <v/>
      </c>
      <c r="N1350" s="13">
        <f>IF(SUMIFS(tblTime[Hours],tblTime[Date],tblTime[[#This Row],[Date]]) &gt; 20, "⚠ Over 20 hours!", "")</f>
        <v/>
      </c>
    </row>
    <row r="1351" hidden="1">
      <c r="B1351" s="14" t="n"/>
      <c r="C1351" s="15" t="n"/>
      <c r="D1351" s="13" t="n"/>
      <c r="E1351" s="13" t="n"/>
      <c r="F1351" s="17" t="n"/>
      <c r="G1351" s="17" t="n"/>
      <c r="H1351" s="13">
        <f>IFERROR(INDEX(tblTasks[SuggestedCategory],MATCH(tblTime[[#This Row],[TaskName]],tblTasks[TaskName],0)),"")</f>
        <v/>
      </c>
      <c r="I1351" s="17" t="n"/>
      <c r="J1351" s="13">
        <f>IF(tblTime[[#This Row],[CategoryOverwrite]]="",tblTime[[#This Row],[SuggCategory]],tblTime[[#This Row],[CategoryOverwrite]])</f>
        <v/>
      </c>
      <c r="K1351" s="17" t="n"/>
      <c r="L1351" s="17" t="n"/>
      <c r="M1351" s="13">
        <f>IF(COUNTA(tblTime[[#This Row],[TaskName]:[Entity]],tblTime[[#This Row],[FinalCategory]:[Hours]])=4,"FILLED","OPEN")</f>
        <v/>
      </c>
      <c r="N1351" s="13">
        <f>IF(SUMIFS(tblTime[Hours],tblTime[Date],tblTime[[#This Row],[Date]]) &gt; 20, "⚠ Over 20 hours!", "")</f>
        <v/>
      </c>
    </row>
    <row r="1352" hidden="1">
      <c r="B1352" s="14" t="n"/>
      <c r="C1352" s="15" t="n"/>
      <c r="D1352" s="13" t="n"/>
      <c r="E1352" s="13" t="n"/>
      <c r="F1352" s="17" t="n"/>
      <c r="G1352" s="17" t="n"/>
      <c r="H1352" s="13">
        <f>IFERROR(INDEX(tblTasks[SuggestedCategory],MATCH(tblTime[[#This Row],[TaskName]],tblTasks[TaskName],0)),"")</f>
        <v/>
      </c>
      <c r="I1352" s="17" t="n"/>
      <c r="J1352" s="13">
        <f>IF(tblTime[[#This Row],[CategoryOverwrite]]="",tblTime[[#This Row],[SuggCategory]],tblTime[[#This Row],[CategoryOverwrite]])</f>
        <v/>
      </c>
      <c r="K1352" s="17" t="n"/>
      <c r="L1352" s="17" t="n"/>
      <c r="M1352" s="13">
        <f>IF(COUNTA(tblTime[[#This Row],[TaskName]:[Entity]],tblTime[[#This Row],[FinalCategory]:[Hours]])=4,"FILLED","OPEN")</f>
        <v/>
      </c>
      <c r="N1352" s="13">
        <f>IF(SUMIFS(tblTime[Hours],tblTime[Date],tblTime[[#This Row],[Date]]) &gt; 20, "⚠ Over 20 hours!", "")</f>
        <v/>
      </c>
    </row>
    <row r="1353" hidden="1">
      <c r="B1353" s="14" t="n"/>
      <c r="C1353" s="15" t="n"/>
      <c r="D1353" s="13" t="n"/>
      <c r="E1353" s="13" t="n"/>
      <c r="F1353" s="17" t="n"/>
      <c r="G1353" s="17" t="n"/>
      <c r="H1353" s="13">
        <f>IFERROR(INDEX(tblTasks[SuggestedCategory],MATCH(tblTime[[#This Row],[TaskName]],tblTasks[TaskName],0)),"")</f>
        <v/>
      </c>
      <c r="I1353" s="17" t="n"/>
      <c r="J1353" s="13">
        <f>IF(tblTime[[#This Row],[CategoryOverwrite]]="",tblTime[[#This Row],[SuggCategory]],tblTime[[#This Row],[CategoryOverwrite]])</f>
        <v/>
      </c>
      <c r="K1353" s="17" t="n"/>
      <c r="L1353" s="17" t="n"/>
      <c r="M1353" s="13">
        <f>IF(COUNTA(tblTime[[#This Row],[TaskName]:[Entity]],tblTime[[#This Row],[FinalCategory]:[Hours]])=4,"FILLED","OPEN")</f>
        <v/>
      </c>
      <c r="N1353" s="13">
        <f>IF(SUMIFS(tblTime[Hours],tblTime[Date],tblTime[[#This Row],[Date]]) &gt; 20, "⚠ Over 20 hours!", "")</f>
        <v/>
      </c>
    </row>
    <row r="1354" hidden="1">
      <c r="B1354" s="14" t="n"/>
      <c r="C1354" s="15" t="n"/>
      <c r="D1354" s="13" t="n"/>
      <c r="E1354" s="13" t="n"/>
      <c r="F1354" s="17" t="n"/>
      <c r="G1354" s="17" t="n"/>
      <c r="H1354" s="13">
        <f>IFERROR(INDEX(tblTasks[SuggestedCategory],MATCH(tblTime[[#This Row],[TaskName]],tblTasks[TaskName],0)),"")</f>
        <v/>
      </c>
      <c r="I1354" s="17" t="n"/>
      <c r="J1354" s="13">
        <f>IF(tblTime[[#This Row],[CategoryOverwrite]]="",tblTime[[#This Row],[SuggCategory]],tblTime[[#This Row],[CategoryOverwrite]])</f>
        <v/>
      </c>
      <c r="K1354" s="17" t="n"/>
      <c r="L1354" s="17" t="n"/>
      <c r="M1354" s="13">
        <f>IF(COUNTA(tblTime[[#This Row],[TaskName]:[Entity]],tblTime[[#This Row],[FinalCategory]:[Hours]])=4,"FILLED","OPEN")</f>
        <v/>
      </c>
      <c r="N1354" s="13">
        <f>IF(SUMIFS(tblTime[Hours],tblTime[Date],tblTime[[#This Row],[Date]]) &gt; 20, "⚠ Over 20 hours!", "")</f>
        <v/>
      </c>
    </row>
    <row r="1355" hidden="1">
      <c r="B1355" s="14" t="n"/>
      <c r="C1355" s="15" t="n"/>
      <c r="D1355" s="13" t="n"/>
      <c r="E1355" s="13" t="n"/>
      <c r="F1355" s="17" t="n"/>
      <c r="G1355" s="17" t="n"/>
      <c r="H1355" s="13">
        <f>IFERROR(INDEX(tblTasks[SuggestedCategory],MATCH(tblTime[[#This Row],[TaskName]],tblTasks[TaskName],0)),"")</f>
        <v/>
      </c>
      <c r="I1355" s="17" t="n"/>
      <c r="J1355" s="13">
        <f>IF(tblTime[[#This Row],[CategoryOverwrite]]="",tblTime[[#This Row],[SuggCategory]],tblTime[[#This Row],[CategoryOverwrite]])</f>
        <v/>
      </c>
      <c r="K1355" s="17" t="n"/>
      <c r="L1355" s="17" t="n"/>
      <c r="M1355" s="13">
        <f>IF(COUNTA(tblTime[[#This Row],[TaskName]:[Entity]],tblTime[[#This Row],[FinalCategory]:[Hours]])=4,"FILLED","OPEN")</f>
        <v/>
      </c>
      <c r="N1355" s="13">
        <f>IF(SUMIFS(tblTime[Hours],tblTime[Date],tblTime[[#This Row],[Date]]) &gt; 20, "⚠ Over 20 hours!", "")</f>
        <v/>
      </c>
    </row>
    <row r="1356" hidden="1">
      <c r="B1356" s="14">
        <f>7+B1256</f>
        <v/>
      </c>
      <c r="C1356" s="15">
        <f>C1336</f>
        <v/>
      </c>
      <c r="D1356" s="13">
        <f>$G$2</f>
        <v/>
      </c>
      <c r="E1356" s="13">
        <f>IFERROR(_xlfn.XLOOKUP(D1356,tblEmployees[EmployeeName],tblEmployees[HomeDepartment],""),"")</f>
        <v/>
      </c>
      <c r="F1356" s="17" t="n"/>
      <c r="G1356" s="17" t="n"/>
      <c r="H1356" s="13">
        <f>IFERROR(INDEX(tblTasks[SuggestedCategory],MATCH(tblTime[[#This Row],[TaskName]],tblTasks[TaskName],0)),"")</f>
        <v/>
      </c>
      <c r="I1356" s="17" t="n"/>
      <c r="J1356" s="13">
        <f>IF(tblTime[[#This Row],[CategoryOverwrite]]="",tblTime[[#This Row],[SuggCategory]],tblTime[[#This Row],[CategoryOverwrite]])</f>
        <v/>
      </c>
      <c r="K1356" s="17" t="n"/>
      <c r="L1356" s="17" t="n"/>
      <c r="M1356" s="13">
        <f>IF(COUNTA(tblTime[[#This Row],[TaskName]:[Entity]],tblTime[[#This Row],[FinalCategory]:[Hours]])=4,"FILLED","OPEN")</f>
        <v/>
      </c>
      <c r="N1356" s="13">
        <f>IF(SUMIFS(tblTime[Hours],tblTime[Date],tblTime[[#This Row],[Date]]) &gt; 20, "⚠ Over 20 hours!", "")</f>
        <v/>
      </c>
    </row>
    <row r="1357" hidden="1">
      <c r="B1357" s="14">
        <f>7+B1257</f>
        <v/>
      </c>
      <c r="C1357" s="15">
        <f>C1337</f>
        <v/>
      </c>
      <c r="D1357" s="13">
        <f>$G$2</f>
        <v/>
      </c>
      <c r="E1357" s="13">
        <f>IFERROR(_xlfn.XLOOKUP(D1357,tblEmployees[EmployeeName],tblEmployees[HomeDepartment],""),"")</f>
        <v/>
      </c>
      <c r="F1357" s="17" t="n"/>
      <c r="G1357" s="17" t="n"/>
      <c r="H1357" s="13">
        <f>IFERROR(INDEX(tblTasks[SuggestedCategory],MATCH(tblTime[[#This Row],[TaskName]],tblTasks[TaskName],0)),"")</f>
        <v/>
      </c>
      <c r="I1357" s="17" t="n"/>
      <c r="J1357" s="13">
        <f>IF(tblTime[[#This Row],[CategoryOverwrite]]="",tblTime[[#This Row],[SuggCategory]],tblTime[[#This Row],[CategoryOverwrite]])</f>
        <v/>
      </c>
      <c r="K1357" s="17" t="n"/>
      <c r="L1357" s="17" t="n"/>
      <c r="M1357" s="13">
        <f>IF(COUNTA(tblTime[[#This Row],[TaskName]:[Entity]],tblTime[[#This Row],[FinalCategory]:[Hours]])=4,"FILLED","OPEN")</f>
        <v/>
      </c>
      <c r="N1357" s="13">
        <f>IF(SUMIFS(tblTime[Hours],tblTime[Date],tblTime[[#This Row],[Date]]) &gt; 20, "⚠ Over 20 hours!", "")</f>
        <v/>
      </c>
    </row>
    <row r="1358" hidden="1">
      <c r="B1358" s="14">
        <f>7+B1258</f>
        <v/>
      </c>
      <c r="C1358" s="15">
        <f>C1338</f>
        <v/>
      </c>
      <c r="D1358" s="13">
        <f>$G$2</f>
        <v/>
      </c>
      <c r="E1358" s="13">
        <f>IFERROR(_xlfn.XLOOKUP(D1358,tblEmployees[EmployeeName],tblEmployees[HomeDepartment],""),"")</f>
        <v/>
      </c>
      <c r="F1358" s="17" t="n"/>
      <c r="G1358" s="17" t="n"/>
      <c r="H1358" s="13">
        <f>IFERROR(INDEX(tblTasks[SuggestedCategory],MATCH(tblTime[[#This Row],[TaskName]],tblTasks[TaskName],0)),"")</f>
        <v/>
      </c>
      <c r="I1358" s="17" t="n"/>
      <c r="J1358" s="13">
        <f>IF(tblTime[[#This Row],[CategoryOverwrite]]="",tblTime[[#This Row],[SuggCategory]],tblTime[[#This Row],[CategoryOverwrite]])</f>
        <v/>
      </c>
      <c r="K1358" s="17" t="n"/>
      <c r="L1358" s="17" t="n"/>
      <c r="M1358" s="13">
        <f>IF(COUNTA(tblTime[[#This Row],[TaskName]:[Entity]],tblTime[[#This Row],[FinalCategory]:[Hours]])=4,"FILLED","OPEN")</f>
        <v/>
      </c>
      <c r="N1358" s="13">
        <f>IF(SUMIFS(tblTime[Hours],tblTime[Date],tblTime[[#This Row],[Date]]) &gt; 20, "⚠ Over 20 hours!", "")</f>
        <v/>
      </c>
    </row>
    <row r="1359" hidden="1">
      <c r="B1359" s="14">
        <f>7+B1259</f>
        <v/>
      </c>
      <c r="C1359" s="15">
        <f>C1339</f>
        <v/>
      </c>
      <c r="D1359" s="13">
        <f>$G$2</f>
        <v/>
      </c>
      <c r="E1359" s="13">
        <f>IFERROR(_xlfn.XLOOKUP(D1359,tblEmployees[EmployeeName],tblEmployees[HomeDepartment],""),"")</f>
        <v/>
      </c>
      <c r="F1359" s="17" t="n"/>
      <c r="G1359" s="17" t="n"/>
      <c r="H1359" s="13">
        <f>IFERROR(INDEX(tblTasks[SuggestedCategory],MATCH(tblTime[[#This Row],[TaskName]],tblTasks[TaskName],0)),"")</f>
        <v/>
      </c>
      <c r="I1359" s="17" t="n"/>
      <c r="J1359" s="13">
        <f>IF(tblTime[[#This Row],[CategoryOverwrite]]="",tblTime[[#This Row],[SuggCategory]],tblTime[[#This Row],[CategoryOverwrite]])</f>
        <v/>
      </c>
      <c r="K1359" s="17" t="n"/>
      <c r="L1359" s="17" t="n"/>
      <c r="M1359" s="13">
        <f>IF(COUNTA(tblTime[[#This Row],[TaskName]:[Entity]],tblTime[[#This Row],[FinalCategory]:[Hours]])=4,"FILLED","OPEN")</f>
        <v/>
      </c>
      <c r="N1359" s="13">
        <f>IF(SUMIFS(tblTime[Hours],tblTime[Date],tblTime[[#This Row],[Date]]) &gt; 20, "⚠ Over 20 hours!", "")</f>
        <v/>
      </c>
    </row>
    <row r="1360" hidden="1">
      <c r="B1360" s="14">
        <f>7+B1260</f>
        <v/>
      </c>
      <c r="C1360" s="15">
        <f>C1340</f>
        <v/>
      </c>
      <c r="D1360" s="13">
        <f>$G$2</f>
        <v/>
      </c>
      <c r="E1360" s="13">
        <f>IFERROR(_xlfn.XLOOKUP(D1360,tblEmployees[EmployeeName],tblEmployees[HomeDepartment],""),"")</f>
        <v/>
      </c>
      <c r="F1360" s="17" t="n"/>
      <c r="G1360" s="17" t="n"/>
      <c r="H1360" s="13">
        <f>IFERROR(INDEX(tblTasks[SuggestedCategory],MATCH(tblTime[[#This Row],[TaskName]],tblTasks[TaskName],0)),"")</f>
        <v/>
      </c>
      <c r="I1360" s="17" t="n"/>
      <c r="J1360" s="13">
        <f>IF(tblTime[[#This Row],[CategoryOverwrite]]="",tblTime[[#This Row],[SuggCategory]],tblTime[[#This Row],[CategoryOverwrite]])</f>
        <v/>
      </c>
      <c r="K1360" s="17" t="n"/>
      <c r="L1360" s="17" t="n"/>
      <c r="M1360" s="13">
        <f>IF(COUNTA(tblTime[[#This Row],[TaskName]:[Entity]],tblTime[[#This Row],[FinalCategory]:[Hours]])=4,"FILLED","OPEN")</f>
        <v/>
      </c>
      <c r="N1360" s="13">
        <f>IF(SUMIFS(tblTime[Hours],tblTime[Date],tblTime[[#This Row],[Date]]) &gt; 20, "⚠ Over 20 hours!", "")</f>
        <v/>
      </c>
    </row>
    <row r="1361" hidden="1">
      <c r="B1361" s="14">
        <f>7+B1261</f>
        <v/>
      </c>
      <c r="C1361" s="15">
        <f>C1341</f>
        <v/>
      </c>
      <c r="D1361" s="13">
        <f>$G$2</f>
        <v/>
      </c>
      <c r="E1361" s="13">
        <f>IFERROR(_xlfn.XLOOKUP(D1361,tblEmployees[EmployeeName],tblEmployees[HomeDepartment],""),"")</f>
        <v/>
      </c>
      <c r="F1361" s="17" t="n"/>
      <c r="G1361" s="17" t="n"/>
      <c r="H1361" s="13">
        <f>IFERROR(INDEX(tblTasks[SuggestedCategory],MATCH(tblTime[[#This Row],[TaskName]],tblTasks[TaskName],0)),"")</f>
        <v/>
      </c>
      <c r="I1361" s="17" t="n"/>
      <c r="J1361" s="13">
        <f>IF(tblTime[[#This Row],[CategoryOverwrite]]="",tblTime[[#This Row],[SuggCategory]],tblTime[[#This Row],[CategoryOverwrite]])</f>
        <v/>
      </c>
      <c r="K1361" s="17" t="n"/>
      <c r="L1361" s="17" t="n"/>
      <c r="M1361" s="13">
        <f>IF(COUNTA(tblTime[[#This Row],[TaskName]:[Entity]],tblTime[[#This Row],[FinalCategory]:[Hours]])=4,"FILLED","OPEN")</f>
        <v/>
      </c>
      <c r="N1361" s="13">
        <f>IF(SUMIFS(tblTime[Hours],tblTime[Date],tblTime[[#This Row],[Date]]) &gt; 20, "⚠ Over 20 hours!", "")</f>
        <v/>
      </c>
    </row>
    <row r="1362" hidden="1">
      <c r="B1362" s="14">
        <f>7+B1262</f>
        <v/>
      </c>
      <c r="C1362" s="15">
        <f>C1342</f>
        <v/>
      </c>
      <c r="D1362" s="13">
        <f>$G$2</f>
        <v/>
      </c>
      <c r="E1362" s="13">
        <f>IFERROR(_xlfn.XLOOKUP(D1362,tblEmployees[EmployeeName],tblEmployees[HomeDepartment],""),"")</f>
        <v/>
      </c>
      <c r="F1362" s="17" t="n"/>
      <c r="G1362" s="17" t="n"/>
      <c r="H1362" s="13">
        <f>IFERROR(INDEX(tblTasks[SuggestedCategory],MATCH(tblTime[[#This Row],[TaskName]],tblTasks[TaskName],0)),"")</f>
        <v/>
      </c>
      <c r="I1362" s="17" t="n"/>
      <c r="J1362" s="13">
        <f>IF(tblTime[[#This Row],[CategoryOverwrite]]="",tblTime[[#This Row],[SuggCategory]],tblTime[[#This Row],[CategoryOverwrite]])</f>
        <v/>
      </c>
      <c r="K1362" s="17" t="n"/>
      <c r="L1362" s="17" t="n"/>
      <c r="M1362" s="13">
        <f>IF(COUNTA(tblTime[[#This Row],[TaskName]:[Entity]],tblTime[[#This Row],[FinalCategory]:[Hours]])=4,"FILLED","OPEN")</f>
        <v/>
      </c>
      <c r="N1362" s="13">
        <f>IF(SUMIFS(tblTime[Hours],tblTime[Date],tblTime[[#This Row],[Date]]) &gt; 20, "⚠ Over 20 hours!", "")</f>
        <v/>
      </c>
    </row>
    <row r="1363" hidden="1">
      <c r="B1363" s="14">
        <f>7+B1263</f>
        <v/>
      </c>
      <c r="C1363" s="15">
        <f>C1343</f>
        <v/>
      </c>
      <c r="D1363" s="13">
        <f>$G$2</f>
        <v/>
      </c>
      <c r="E1363" s="13">
        <f>IFERROR(_xlfn.XLOOKUP(D1363,tblEmployees[EmployeeName],tblEmployees[HomeDepartment],""),"")</f>
        <v/>
      </c>
      <c r="F1363" s="17" t="n"/>
      <c r="G1363" s="17" t="n"/>
      <c r="H1363" s="13">
        <f>IFERROR(INDEX(tblTasks[SuggestedCategory],MATCH(tblTime[[#This Row],[TaskName]],tblTasks[TaskName],0)),"")</f>
        <v/>
      </c>
      <c r="I1363" s="17" t="n"/>
      <c r="J1363" s="13">
        <f>IF(tblTime[[#This Row],[CategoryOverwrite]]="",tblTime[[#This Row],[SuggCategory]],tblTime[[#This Row],[CategoryOverwrite]])</f>
        <v/>
      </c>
      <c r="K1363" s="17" t="n"/>
      <c r="L1363" s="17" t="n"/>
      <c r="M1363" s="13">
        <f>IF(COUNTA(tblTime[[#This Row],[TaskName]:[Entity]],tblTime[[#This Row],[FinalCategory]:[Hours]])=4,"FILLED","OPEN")</f>
        <v/>
      </c>
      <c r="N1363" s="13">
        <f>IF(SUMIFS(tblTime[Hours],tblTime[Date],tblTime[[#This Row],[Date]]) &gt; 20, "⚠ Over 20 hours!", "")</f>
        <v/>
      </c>
    </row>
    <row r="1364" hidden="1">
      <c r="B1364" s="14">
        <f>7+B1264</f>
        <v/>
      </c>
      <c r="C1364" s="15">
        <f>C1344</f>
        <v/>
      </c>
      <c r="D1364" s="13">
        <f>$G$2</f>
        <v/>
      </c>
      <c r="E1364" s="13">
        <f>IFERROR(_xlfn.XLOOKUP(D1364,tblEmployees[EmployeeName],tblEmployees[HomeDepartment],""),"")</f>
        <v/>
      </c>
      <c r="F1364" s="17" t="n"/>
      <c r="G1364" s="17" t="n"/>
      <c r="H1364" s="13">
        <f>IFERROR(INDEX(tblTasks[SuggestedCategory],MATCH(tblTime[[#This Row],[TaskName]],tblTasks[TaskName],0)),"")</f>
        <v/>
      </c>
      <c r="I1364" s="17" t="n"/>
      <c r="J1364" s="13">
        <f>IF(tblTime[[#This Row],[CategoryOverwrite]]="",tblTime[[#This Row],[SuggCategory]],tblTime[[#This Row],[CategoryOverwrite]])</f>
        <v/>
      </c>
      <c r="K1364" s="17" t="n"/>
      <c r="L1364" s="17" t="n"/>
      <c r="M1364" s="13">
        <f>IF(COUNTA(tblTime[[#This Row],[TaskName]:[Entity]],tblTime[[#This Row],[FinalCategory]:[Hours]])=4,"FILLED","OPEN")</f>
        <v/>
      </c>
      <c r="N1364" s="13">
        <f>IF(SUMIFS(tblTime[Hours],tblTime[Date],tblTime[[#This Row],[Date]]) &gt; 20, "⚠ Over 20 hours!", "")</f>
        <v/>
      </c>
    </row>
    <row r="1365" hidden="1">
      <c r="B1365" s="14">
        <f>7+B1265</f>
        <v/>
      </c>
      <c r="C1365" s="15">
        <f>C1345</f>
        <v/>
      </c>
      <c r="D1365" s="13">
        <f>$G$2</f>
        <v/>
      </c>
      <c r="E1365" s="13">
        <f>IFERROR(_xlfn.XLOOKUP(D1365,tblEmployees[EmployeeName],tblEmployees[HomeDepartment],""),"")</f>
        <v/>
      </c>
      <c r="F1365" s="17" t="n"/>
      <c r="G1365" s="17" t="n"/>
      <c r="H1365" s="13">
        <f>IFERROR(INDEX(tblTasks[SuggestedCategory],MATCH(tblTime[[#This Row],[TaskName]],tblTasks[TaskName],0)),"")</f>
        <v/>
      </c>
      <c r="I1365" s="17" t="n"/>
      <c r="J1365" s="13">
        <f>IF(tblTime[[#This Row],[CategoryOverwrite]]="",tblTime[[#This Row],[SuggCategory]],tblTime[[#This Row],[CategoryOverwrite]])</f>
        <v/>
      </c>
      <c r="K1365" s="17" t="n"/>
      <c r="L1365" s="17" t="n"/>
      <c r="M1365" s="13">
        <f>IF(COUNTA(tblTime[[#This Row],[TaskName]:[Entity]],tblTime[[#This Row],[FinalCategory]:[Hours]])=4,"FILLED","OPEN")</f>
        <v/>
      </c>
      <c r="N1365" s="13">
        <f>IF(SUMIFS(tblTime[Hours],tblTime[Date],tblTime[[#This Row],[Date]]) &gt; 20, "⚠ Over 20 hours!", "")</f>
        <v/>
      </c>
    </row>
    <row r="1366" hidden="1">
      <c r="B1366" s="14">
        <f>7+B1266</f>
        <v/>
      </c>
      <c r="C1366" s="15">
        <f>C1346</f>
        <v/>
      </c>
      <c r="D1366" s="13">
        <f>$G$2</f>
        <v/>
      </c>
      <c r="E1366" s="13">
        <f>IFERROR(_xlfn.XLOOKUP(D1366,tblEmployees[EmployeeName],tblEmployees[HomeDepartment],""),"")</f>
        <v/>
      </c>
      <c r="F1366" s="17" t="n"/>
      <c r="G1366" s="17" t="n"/>
      <c r="H1366" s="13">
        <f>IFERROR(INDEX(tblTasks[SuggestedCategory],MATCH(tblTime[[#This Row],[TaskName]],tblTasks[TaskName],0)),"")</f>
        <v/>
      </c>
      <c r="I1366" s="17" t="n"/>
      <c r="J1366" s="13">
        <f>IF(tblTime[[#This Row],[CategoryOverwrite]]="",tblTime[[#This Row],[SuggCategory]],tblTime[[#This Row],[CategoryOverwrite]])</f>
        <v/>
      </c>
      <c r="K1366" s="17" t="n"/>
      <c r="L1366" s="17" t="n"/>
      <c r="M1366" s="13">
        <f>IF(COUNTA(tblTime[[#This Row],[TaskName]:[Entity]],tblTime[[#This Row],[FinalCategory]:[Hours]])=4,"FILLED","OPEN")</f>
        <v/>
      </c>
      <c r="N1366" s="13">
        <f>IF(SUMIFS(tblTime[Hours],tblTime[Date],tblTime[[#This Row],[Date]]) &gt; 20, "⚠ Over 20 hours!", "")</f>
        <v/>
      </c>
    </row>
    <row r="1367" hidden="1">
      <c r="B1367" s="14">
        <f>7+B1267</f>
        <v/>
      </c>
      <c r="C1367" s="15">
        <f>C1347</f>
        <v/>
      </c>
      <c r="D1367" s="13">
        <f>$G$2</f>
        <v/>
      </c>
      <c r="E1367" s="13">
        <f>IFERROR(_xlfn.XLOOKUP(D1367,tblEmployees[EmployeeName],tblEmployees[HomeDepartment],""),"")</f>
        <v/>
      </c>
      <c r="F1367" s="17" t="n"/>
      <c r="G1367" s="17" t="n"/>
      <c r="H1367" s="13">
        <f>IFERROR(INDEX(tblTasks[SuggestedCategory],MATCH(tblTime[[#This Row],[TaskName]],tblTasks[TaskName],0)),"")</f>
        <v/>
      </c>
      <c r="I1367" s="17" t="n"/>
      <c r="J1367" s="13">
        <f>IF(tblTime[[#This Row],[CategoryOverwrite]]="",tblTime[[#This Row],[SuggCategory]],tblTime[[#This Row],[CategoryOverwrite]])</f>
        <v/>
      </c>
      <c r="K1367" s="17" t="n"/>
      <c r="L1367" s="17" t="n"/>
      <c r="M1367" s="13">
        <f>IF(COUNTA(tblTime[[#This Row],[TaskName]:[Entity]],tblTime[[#This Row],[FinalCategory]:[Hours]])=4,"FILLED","OPEN")</f>
        <v/>
      </c>
      <c r="N1367" s="13">
        <f>IF(SUMIFS(tblTime[Hours],tblTime[Date],tblTime[[#This Row],[Date]]) &gt; 20, "⚠ Over 20 hours!", "")</f>
        <v/>
      </c>
    </row>
    <row r="1368" hidden="1">
      <c r="B1368" s="14">
        <f>7+B1268</f>
        <v/>
      </c>
      <c r="C1368" s="15">
        <f>C1348</f>
        <v/>
      </c>
      <c r="D1368" s="13">
        <f>$G$2</f>
        <v/>
      </c>
      <c r="E1368" s="13">
        <f>IFERROR(_xlfn.XLOOKUP(D1368,tblEmployees[EmployeeName],tblEmployees[HomeDepartment],""),"")</f>
        <v/>
      </c>
      <c r="F1368" s="17" t="n"/>
      <c r="G1368" s="17" t="n"/>
      <c r="H1368" s="13">
        <f>IFERROR(INDEX(tblTasks[SuggestedCategory],MATCH(tblTime[[#This Row],[TaskName]],tblTasks[TaskName],0)),"")</f>
        <v/>
      </c>
      <c r="I1368" s="17" t="n"/>
      <c r="J1368" s="13">
        <f>IF(tblTime[[#This Row],[CategoryOverwrite]]="",tblTime[[#This Row],[SuggCategory]],tblTime[[#This Row],[CategoryOverwrite]])</f>
        <v/>
      </c>
      <c r="K1368" s="17" t="n"/>
      <c r="L1368" s="17" t="n"/>
      <c r="M1368" s="13">
        <f>IF(COUNTA(tblTime[[#This Row],[TaskName]:[Entity]],tblTime[[#This Row],[FinalCategory]:[Hours]])=4,"FILLED","OPEN")</f>
        <v/>
      </c>
      <c r="N1368" s="13">
        <f>IF(SUMIFS(tblTime[Hours],tblTime[Date],tblTime[[#This Row],[Date]]) &gt; 20, "⚠ Over 20 hours!", "")</f>
        <v/>
      </c>
    </row>
    <row r="1369" hidden="1">
      <c r="B1369" s="14">
        <f>7+B1269</f>
        <v/>
      </c>
      <c r="C1369" s="15">
        <f>C1349</f>
        <v/>
      </c>
      <c r="D1369" s="13">
        <f>$G$2</f>
        <v/>
      </c>
      <c r="E1369" s="13">
        <f>IFERROR(_xlfn.XLOOKUP(D1369,tblEmployees[EmployeeName],tblEmployees[HomeDepartment],""),"")</f>
        <v/>
      </c>
      <c r="F1369" s="17" t="n"/>
      <c r="G1369" s="17" t="n"/>
      <c r="H1369" s="13">
        <f>IFERROR(INDEX(tblTasks[SuggestedCategory],MATCH(tblTime[[#This Row],[TaskName]],tblTasks[TaskName],0)),"")</f>
        <v/>
      </c>
      <c r="I1369" s="17" t="n"/>
      <c r="J1369" s="13">
        <f>IF(tblTime[[#This Row],[CategoryOverwrite]]="",tblTime[[#This Row],[SuggCategory]],tblTime[[#This Row],[CategoryOverwrite]])</f>
        <v/>
      </c>
      <c r="K1369" s="17" t="n"/>
      <c r="L1369" s="17" t="n"/>
      <c r="M1369" s="13">
        <f>IF(COUNTA(tblTime[[#This Row],[TaskName]:[Entity]],tblTime[[#This Row],[FinalCategory]:[Hours]])=4,"FILLED","OPEN")</f>
        <v/>
      </c>
      <c r="N1369" s="13">
        <f>IF(SUMIFS(tblTime[Hours],tblTime[Date],tblTime[[#This Row],[Date]]) &gt; 20, "⚠ Over 20 hours!", "")</f>
        <v/>
      </c>
    </row>
    <row r="1370" hidden="1">
      <c r="B1370" s="14">
        <f>7+B1270</f>
        <v/>
      </c>
      <c r="C1370" s="15">
        <f>C1350</f>
        <v/>
      </c>
      <c r="D1370" s="13">
        <f>$G$2</f>
        <v/>
      </c>
      <c r="E1370" s="13">
        <f>IFERROR(_xlfn.XLOOKUP(D1370,tblEmployees[EmployeeName],tblEmployees[HomeDepartment],""),"")</f>
        <v/>
      </c>
      <c r="F1370" s="17" t="n"/>
      <c r="G1370" s="17" t="n"/>
      <c r="H1370" s="13">
        <f>IFERROR(INDEX(tblTasks[SuggestedCategory],MATCH(tblTime[[#This Row],[TaskName]],tblTasks[TaskName],0)),"")</f>
        <v/>
      </c>
      <c r="I1370" s="17" t="n"/>
      <c r="J1370" s="13">
        <f>IF(tblTime[[#This Row],[CategoryOverwrite]]="",tblTime[[#This Row],[SuggCategory]],tblTime[[#This Row],[CategoryOverwrite]])</f>
        <v/>
      </c>
      <c r="K1370" s="17" t="n"/>
      <c r="L1370" s="17" t="n"/>
      <c r="M1370" s="13">
        <f>IF(COUNTA(tblTime[[#This Row],[TaskName]:[Entity]],tblTime[[#This Row],[FinalCategory]:[Hours]])=4,"FILLED","OPEN")</f>
        <v/>
      </c>
      <c r="N1370" s="13">
        <f>IF(SUMIFS(tblTime[Hours],tblTime[Date],tblTime[[#This Row],[Date]]) &gt; 20, "⚠ Over 20 hours!", "")</f>
        <v/>
      </c>
    </row>
    <row r="1371" hidden="1">
      <c r="B1371" s="14">
        <f>7+B1271</f>
        <v/>
      </c>
      <c r="C1371" s="15">
        <f>C1351</f>
        <v/>
      </c>
      <c r="D1371" s="13">
        <f>$G$2</f>
        <v/>
      </c>
      <c r="E1371" s="13">
        <f>IFERROR(_xlfn.XLOOKUP(D1371,tblEmployees[EmployeeName],tblEmployees[HomeDepartment],""),"")</f>
        <v/>
      </c>
      <c r="F1371" s="17" t="n"/>
      <c r="G1371" s="17" t="n"/>
      <c r="H1371" s="13">
        <f>IFERROR(INDEX(tblTasks[SuggestedCategory],MATCH(tblTime[[#This Row],[TaskName]],tblTasks[TaskName],0)),"")</f>
        <v/>
      </c>
      <c r="I1371" s="17" t="n"/>
      <c r="J1371" s="13">
        <f>IF(tblTime[[#This Row],[CategoryOverwrite]]="",tblTime[[#This Row],[SuggCategory]],tblTime[[#This Row],[CategoryOverwrite]])</f>
        <v/>
      </c>
      <c r="K1371" s="17" t="n"/>
      <c r="L1371" s="17" t="n"/>
      <c r="M1371" s="13">
        <f>IF(COUNTA(tblTime[[#This Row],[TaskName]:[Entity]],tblTime[[#This Row],[FinalCategory]:[Hours]])=4,"FILLED","OPEN")</f>
        <v/>
      </c>
      <c r="N1371" s="13">
        <f>IF(SUMIFS(tblTime[Hours],tblTime[Date],tblTime[[#This Row],[Date]]) &gt; 20, "⚠ Over 20 hours!", "")</f>
        <v/>
      </c>
    </row>
    <row r="1372" hidden="1">
      <c r="B1372" s="14">
        <f>7+B1272</f>
        <v/>
      </c>
      <c r="C1372" s="15">
        <f>C1352</f>
        <v/>
      </c>
      <c r="D1372" s="13">
        <f>$G$2</f>
        <v/>
      </c>
      <c r="E1372" s="13">
        <f>IFERROR(_xlfn.XLOOKUP(D1372,tblEmployees[EmployeeName],tblEmployees[HomeDepartment],""),"")</f>
        <v/>
      </c>
      <c r="F1372" s="17" t="n"/>
      <c r="G1372" s="17" t="n"/>
      <c r="H1372" s="13">
        <f>IFERROR(INDEX(tblTasks[SuggestedCategory],MATCH(tblTime[[#This Row],[TaskName]],tblTasks[TaskName],0)),"")</f>
        <v/>
      </c>
      <c r="I1372" s="17" t="n"/>
      <c r="J1372" s="13">
        <f>IF(tblTime[[#This Row],[CategoryOverwrite]]="",tblTime[[#This Row],[SuggCategory]],tblTime[[#This Row],[CategoryOverwrite]])</f>
        <v/>
      </c>
      <c r="K1372" s="17" t="n"/>
      <c r="L1372" s="17" t="n"/>
      <c r="M1372" s="13">
        <f>IF(COUNTA(tblTime[[#This Row],[TaskName]:[Entity]],tblTime[[#This Row],[FinalCategory]:[Hours]])=4,"FILLED","OPEN")</f>
        <v/>
      </c>
      <c r="N1372" s="13">
        <f>IF(SUMIFS(tblTime[Hours],tblTime[Date],tblTime[[#This Row],[Date]]) &gt; 20, "⚠ Over 20 hours!", "")</f>
        <v/>
      </c>
    </row>
    <row r="1373" hidden="1">
      <c r="B1373" s="14">
        <f>7+B1273</f>
        <v/>
      </c>
      <c r="C1373" s="15">
        <f>C1353</f>
        <v/>
      </c>
      <c r="D1373" s="13">
        <f>$G$2</f>
        <v/>
      </c>
      <c r="E1373" s="13">
        <f>IFERROR(_xlfn.XLOOKUP(D1373,tblEmployees[EmployeeName],tblEmployees[HomeDepartment],""),"")</f>
        <v/>
      </c>
      <c r="F1373" s="17" t="n"/>
      <c r="G1373" s="17" t="n"/>
      <c r="H1373" s="13">
        <f>IFERROR(INDEX(tblTasks[SuggestedCategory],MATCH(tblTime[[#This Row],[TaskName]],tblTasks[TaskName],0)),"")</f>
        <v/>
      </c>
      <c r="I1373" s="17" t="n"/>
      <c r="J1373" s="13">
        <f>IF(tblTime[[#This Row],[CategoryOverwrite]]="",tblTime[[#This Row],[SuggCategory]],tblTime[[#This Row],[CategoryOverwrite]])</f>
        <v/>
      </c>
      <c r="K1373" s="17" t="n"/>
      <c r="L1373" s="17" t="n"/>
      <c r="M1373" s="13">
        <f>IF(COUNTA(tblTime[[#This Row],[TaskName]:[Entity]],tblTime[[#This Row],[FinalCategory]:[Hours]])=4,"FILLED","OPEN")</f>
        <v/>
      </c>
      <c r="N1373" s="13">
        <f>IF(SUMIFS(tblTime[Hours],tblTime[Date],tblTime[[#This Row],[Date]]) &gt; 20, "⚠ Over 20 hours!", "")</f>
        <v/>
      </c>
    </row>
    <row r="1374" hidden="1">
      <c r="B1374" s="14">
        <f>7+B1274</f>
        <v/>
      </c>
      <c r="C1374" s="15">
        <f>C1354</f>
        <v/>
      </c>
      <c r="D1374" s="13">
        <f>$G$2</f>
        <v/>
      </c>
      <c r="E1374" s="13">
        <f>IFERROR(_xlfn.XLOOKUP(D1374,tblEmployees[EmployeeName],tblEmployees[HomeDepartment],""),"")</f>
        <v/>
      </c>
      <c r="F1374" s="17" t="n"/>
      <c r="G1374" s="17" t="n"/>
      <c r="H1374" s="13">
        <f>IFERROR(INDEX(tblTasks[SuggestedCategory],MATCH(tblTime[[#This Row],[TaskName]],tblTasks[TaskName],0)),"")</f>
        <v/>
      </c>
      <c r="I1374" s="17" t="n"/>
      <c r="J1374" s="13">
        <f>IF(tblTime[[#This Row],[CategoryOverwrite]]="",tblTime[[#This Row],[SuggCategory]],tblTime[[#This Row],[CategoryOverwrite]])</f>
        <v/>
      </c>
      <c r="K1374" s="17" t="n"/>
      <c r="L1374" s="17" t="n"/>
      <c r="M1374" s="13">
        <f>IF(COUNTA(tblTime[[#This Row],[TaskName]:[Entity]],tblTime[[#This Row],[FinalCategory]:[Hours]])=4,"FILLED","OPEN")</f>
        <v/>
      </c>
      <c r="N1374" s="13">
        <f>IF(SUMIFS(tblTime[Hours],tblTime[Date],tblTime[[#This Row],[Date]]) &gt; 20, "⚠ Over 20 hours!", "")</f>
        <v/>
      </c>
    </row>
    <row r="1375" hidden="1">
      <c r="B1375" s="14">
        <f>7+B1275</f>
        <v/>
      </c>
      <c r="C1375" s="15">
        <f>C1355</f>
        <v/>
      </c>
      <c r="D1375" s="13">
        <f>$G$2</f>
        <v/>
      </c>
      <c r="E1375" s="13">
        <f>IFERROR(_xlfn.XLOOKUP(D1375,tblEmployees[EmployeeName],tblEmployees[HomeDepartment],""),"")</f>
        <v/>
      </c>
      <c r="F1375" s="17" t="n"/>
      <c r="G1375" s="17" t="n"/>
      <c r="H1375" s="13">
        <f>IFERROR(INDEX(tblTasks[SuggestedCategory],MATCH(tblTime[[#This Row],[TaskName]],tblTasks[TaskName],0)),"")</f>
        <v/>
      </c>
      <c r="I1375" s="17" t="n"/>
      <c r="J1375" s="13">
        <f>IF(tblTime[[#This Row],[CategoryOverwrite]]="",tblTime[[#This Row],[SuggCategory]],tblTime[[#This Row],[CategoryOverwrite]])</f>
        <v/>
      </c>
      <c r="K1375" s="17" t="n"/>
      <c r="L1375" s="17" t="n"/>
      <c r="M1375" s="13">
        <f>IF(COUNTA(tblTime[[#This Row],[TaskName]:[Entity]],tblTime[[#This Row],[FinalCategory]:[Hours]])=4,"FILLED","OPEN")</f>
        <v/>
      </c>
      <c r="N1375" s="13">
        <f>IF(SUMIFS(tblTime[Hours],tblTime[Date],tblTime[[#This Row],[Date]]) &gt; 20, "⚠ Over 20 hours!", "")</f>
        <v/>
      </c>
    </row>
    <row r="1376" hidden="1">
      <c r="B1376" s="14">
        <f>7+B1276</f>
        <v/>
      </c>
      <c r="C1376" s="15">
        <f>C1356</f>
        <v/>
      </c>
      <c r="D1376" s="13">
        <f>$G$2</f>
        <v/>
      </c>
      <c r="E1376" s="13">
        <f>IFERROR(_xlfn.XLOOKUP(D1376,tblEmployees[EmployeeName],tblEmployees[HomeDepartment],""),"")</f>
        <v/>
      </c>
      <c r="F1376" s="17" t="n"/>
      <c r="G1376" s="17" t="n"/>
      <c r="H1376" s="13">
        <f>IFERROR(INDEX(tblTasks[SuggestedCategory],MATCH(tblTime[[#This Row],[TaskName]],tblTasks[TaskName],0)),"")</f>
        <v/>
      </c>
      <c r="I1376" s="17" t="n"/>
      <c r="J1376" s="13">
        <f>IF(tblTime[[#This Row],[CategoryOverwrite]]="",tblTime[[#This Row],[SuggCategory]],tblTime[[#This Row],[CategoryOverwrite]])</f>
        <v/>
      </c>
      <c r="K1376" s="17" t="n"/>
      <c r="L1376" s="17" t="n"/>
      <c r="M1376" s="13">
        <f>IF(COUNTA(tblTime[[#This Row],[TaskName]:[Entity]],tblTime[[#This Row],[FinalCategory]:[Hours]])=4,"FILLED","OPEN")</f>
        <v/>
      </c>
      <c r="N1376" s="13">
        <f>IF(SUMIFS(tblTime[Hours],tblTime[Date],tblTime[[#This Row],[Date]]) &gt; 20, "⚠ Over 20 hours!", "")</f>
        <v/>
      </c>
    </row>
    <row r="1377" hidden="1">
      <c r="B1377" s="14">
        <f>7+B1277</f>
        <v/>
      </c>
      <c r="C1377" s="15">
        <f>C1357</f>
        <v/>
      </c>
      <c r="D1377" s="13">
        <f>$G$2</f>
        <v/>
      </c>
      <c r="E1377" s="13">
        <f>IFERROR(_xlfn.XLOOKUP(D1377,tblEmployees[EmployeeName],tblEmployees[HomeDepartment],""),"")</f>
        <v/>
      </c>
      <c r="F1377" s="17" t="n"/>
      <c r="G1377" s="17" t="n"/>
      <c r="H1377" s="13">
        <f>IFERROR(INDEX(tblTasks[SuggestedCategory],MATCH(tblTime[[#This Row],[TaskName]],tblTasks[TaskName],0)),"")</f>
        <v/>
      </c>
      <c r="I1377" s="17" t="n"/>
      <c r="J1377" s="13">
        <f>IF(tblTime[[#This Row],[CategoryOverwrite]]="",tblTime[[#This Row],[SuggCategory]],tblTime[[#This Row],[CategoryOverwrite]])</f>
        <v/>
      </c>
      <c r="K1377" s="17" t="n"/>
      <c r="L1377" s="17" t="n"/>
      <c r="M1377" s="13">
        <f>IF(COUNTA(tblTime[[#This Row],[TaskName]:[Entity]],tblTime[[#This Row],[FinalCategory]:[Hours]])=4,"FILLED","OPEN")</f>
        <v/>
      </c>
      <c r="N1377" s="13">
        <f>IF(SUMIFS(tblTime[Hours],tblTime[Date],tblTime[[#This Row],[Date]]) &gt; 20, "⚠ Over 20 hours!", "")</f>
        <v/>
      </c>
    </row>
    <row r="1378" hidden="1">
      <c r="B1378" s="14">
        <f>7+B1278</f>
        <v/>
      </c>
      <c r="C1378" s="15">
        <f>C1358</f>
        <v/>
      </c>
      <c r="D1378" s="13">
        <f>$G$2</f>
        <v/>
      </c>
      <c r="E1378" s="13">
        <f>IFERROR(_xlfn.XLOOKUP(D1378,tblEmployees[EmployeeName],tblEmployees[HomeDepartment],""),"")</f>
        <v/>
      </c>
      <c r="F1378" s="17" t="n"/>
      <c r="G1378" s="17" t="n"/>
      <c r="H1378" s="13">
        <f>IFERROR(INDEX(tblTasks[SuggestedCategory],MATCH(tblTime[[#This Row],[TaskName]],tblTasks[TaskName],0)),"")</f>
        <v/>
      </c>
      <c r="I1378" s="17" t="n"/>
      <c r="J1378" s="13">
        <f>IF(tblTime[[#This Row],[CategoryOverwrite]]="",tblTime[[#This Row],[SuggCategory]],tblTime[[#This Row],[CategoryOverwrite]])</f>
        <v/>
      </c>
      <c r="K1378" s="17" t="n"/>
      <c r="L1378" s="17" t="n"/>
      <c r="M1378" s="13">
        <f>IF(COUNTA(tblTime[[#This Row],[TaskName]:[Entity]],tblTime[[#This Row],[FinalCategory]:[Hours]])=4,"FILLED","OPEN")</f>
        <v/>
      </c>
      <c r="N1378" s="13">
        <f>IF(SUMIFS(tblTime[Hours],tblTime[Date],tblTime[[#This Row],[Date]]) &gt; 20, "⚠ Over 20 hours!", "")</f>
        <v/>
      </c>
    </row>
    <row r="1379" hidden="1">
      <c r="B1379" s="14">
        <f>7+B1279</f>
        <v/>
      </c>
      <c r="C1379" s="15">
        <f>C1359</f>
        <v/>
      </c>
      <c r="D1379" s="13">
        <f>$G$2</f>
        <v/>
      </c>
      <c r="E1379" s="13">
        <f>IFERROR(_xlfn.XLOOKUP(D1379,tblEmployees[EmployeeName],tblEmployees[HomeDepartment],""),"")</f>
        <v/>
      </c>
      <c r="F1379" s="17" t="n"/>
      <c r="G1379" s="17" t="n"/>
      <c r="H1379" s="13">
        <f>IFERROR(INDEX(tblTasks[SuggestedCategory],MATCH(tblTime[[#This Row],[TaskName]],tblTasks[TaskName],0)),"")</f>
        <v/>
      </c>
      <c r="I1379" s="17" t="n"/>
      <c r="J1379" s="13">
        <f>IF(tblTime[[#This Row],[CategoryOverwrite]]="",tblTime[[#This Row],[SuggCategory]],tblTime[[#This Row],[CategoryOverwrite]])</f>
        <v/>
      </c>
      <c r="K1379" s="17" t="n"/>
      <c r="L1379" s="17" t="n"/>
      <c r="M1379" s="13">
        <f>IF(COUNTA(tblTime[[#This Row],[TaskName]:[Entity]],tblTime[[#This Row],[FinalCategory]:[Hours]])=4,"FILLED","OPEN")</f>
        <v/>
      </c>
      <c r="N1379" s="13">
        <f>IF(SUMIFS(tblTime[Hours],tblTime[Date],tblTime[[#This Row],[Date]]) &gt; 20, "⚠ Over 20 hours!", "")</f>
        <v/>
      </c>
    </row>
    <row r="1380" hidden="1">
      <c r="B1380" s="14">
        <f>7+B1280</f>
        <v/>
      </c>
      <c r="C1380" s="15">
        <f>C1360</f>
        <v/>
      </c>
      <c r="D1380" s="13">
        <f>$G$2</f>
        <v/>
      </c>
      <c r="E1380" s="13">
        <f>IFERROR(_xlfn.XLOOKUP(D1380,tblEmployees[EmployeeName],tblEmployees[HomeDepartment],""),"")</f>
        <v/>
      </c>
      <c r="F1380" s="17" t="n"/>
      <c r="G1380" s="17" t="n"/>
      <c r="H1380" s="13">
        <f>IFERROR(INDEX(tblTasks[SuggestedCategory],MATCH(tblTime[[#This Row],[TaskName]],tblTasks[TaskName],0)),"")</f>
        <v/>
      </c>
      <c r="I1380" s="17" t="n"/>
      <c r="J1380" s="13">
        <f>IF(tblTime[[#This Row],[CategoryOverwrite]]="",tblTime[[#This Row],[SuggCategory]],tblTime[[#This Row],[CategoryOverwrite]])</f>
        <v/>
      </c>
      <c r="K1380" s="17" t="n"/>
      <c r="L1380" s="17" t="n"/>
      <c r="M1380" s="13">
        <f>IF(COUNTA(tblTime[[#This Row],[TaskName]:[Entity]],tblTime[[#This Row],[FinalCategory]:[Hours]])=4,"FILLED","OPEN")</f>
        <v/>
      </c>
      <c r="N1380" s="13">
        <f>IF(SUMIFS(tblTime[Hours],tblTime[Date],tblTime[[#This Row],[Date]]) &gt; 20, "⚠ Over 20 hours!", "")</f>
        <v/>
      </c>
    </row>
    <row r="1381" hidden="1">
      <c r="B1381" s="14">
        <f>7+B1281</f>
        <v/>
      </c>
      <c r="C1381" s="15">
        <f>C1361</f>
        <v/>
      </c>
      <c r="D1381" s="13">
        <f>$G$2</f>
        <v/>
      </c>
      <c r="E1381" s="13">
        <f>IFERROR(_xlfn.XLOOKUP(D1381,tblEmployees[EmployeeName],tblEmployees[HomeDepartment],""),"")</f>
        <v/>
      </c>
      <c r="F1381" s="17" t="n"/>
      <c r="G1381" s="17" t="n"/>
      <c r="H1381" s="13">
        <f>IFERROR(INDEX(tblTasks[SuggestedCategory],MATCH(tblTime[[#This Row],[TaskName]],tblTasks[TaskName],0)),"")</f>
        <v/>
      </c>
      <c r="I1381" s="17" t="n"/>
      <c r="J1381" s="13">
        <f>IF(tblTime[[#This Row],[CategoryOverwrite]]="",tblTime[[#This Row],[SuggCategory]],tblTime[[#This Row],[CategoryOverwrite]])</f>
        <v/>
      </c>
      <c r="K1381" s="17" t="n"/>
      <c r="L1381" s="17" t="n"/>
      <c r="M1381" s="13">
        <f>IF(COUNTA(tblTime[[#This Row],[TaskName]:[Entity]],tblTime[[#This Row],[FinalCategory]:[Hours]])=4,"FILLED","OPEN")</f>
        <v/>
      </c>
      <c r="N1381" s="13">
        <f>IF(SUMIFS(tblTime[Hours],tblTime[Date],tblTime[[#This Row],[Date]]) &gt; 20, "⚠ Over 20 hours!", "")</f>
        <v/>
      </c>
    </row>
    <row r="1382" hidden="1">
      <c r="B1382" s="14">
        <f>7+B1282</f>
        <v/>
      </c>
      <c r="C1382" s="15">
        <f>C1362</f>
        <v/>
      </c>
      <c r="D1382" s="13">
        <f>$G$2</f>
        <v/>
      </c>
      <c r="E1382" s="13">
        <f>IFERROR(_xlfn.XLOOKUP(D1382,tblEmployees[EmployeeName],tblEmployees[HomeDepartment],""),"")</f>
        <v/>
      </c>
      <c r="F1382" s="17" t="n"/>
      <c r="G1382" s="17" t="n"/>
      <c r="H1382" s="13">
        <f>IFERROR(INDEX(tblTasks[SuggestedCategory],MATCH(tblTime[[#This Row],[TaskName]],tblTasks[TaskName],0)),"")</f>
        <v/>
      </c>
      <c r="I1382" s="17" t="n"/>
      <c r="J1382" s="13">
        <f>IF(tblTime[[#This Row],[CategoryOverwrite]]="",tblTime[[#This Row],[SuggCategory]],tblTime[[#This Row],[CategoryOverwrite]])</f>
        <v/>
      </c>
      <c r="K1382" s="17" t="n"/>
      <c r="L1382" s="17" t="n"/>
      <c r="M1382" s="13">
        <f>IF(COUNTA(tblTime[[#This Row],[TaskName]:[Entity]],tblTime[[#This Row],[FinalCategory]:[Hours]])=4,"FILLED","OPEN")</f>
        <v/>
      </c>
      <c r="N1382" s="13">
        <f>IF(SUMIFS(tblTime[Hours],tblTime[Date],tblTime[[#This Row],[Date]]) &gt; 20, "⚠ Over 20 hours!", "")</f>
        <v/>
      </c>
    </row>
    <row r="1383" hidden="1">
      <c r="B1383" s="14">
        <f>7+B1283</f>
        <v/>
      </c>
      <c r="C1383" s="15">
        <f>C1363</f>
        <v/>
      </c>
      <c r="D1383" s="13">
        <f>$G$2</f>
        <v/>
      </c>
      <c r="E1383" s="13">
        <f>IFERROR(_xlfn.XLOOKUP(D1383,tblEmployees[EmployeeName],tblEmployees[HomeDepartment],""),"")</f>
        <v/>
      </c>
      <c r="F1383" s="17" t="n"/>
      <c r="G1383" s="17" t="n"/>
      <c r="H1383" s="13">
        <f>IFERROR(INDEX(tblTasks[SuggestedCategory],MATCH(tblTime[[#This Row],[TaskName]],tblTasks[TaskName],0)),"")</f>
        <v/>
      </c>
      <c r="I1383" s="17" t="n"/>
      <c r="J1383" s="13">
        <f>IF(tblTime[[#This Row],[CategoryOverwrite]]="",tblTime[[#This Row],[SuggCategory]],tblTime[[#This Row],[CategoryOverwrite]])</f>
        <v/>
      </c>
      <c r="K1383" s="17" t="n"/>
      <c r="L1383" s="17" t="n"/>
      <c r="M1383" s="13">
        <f>IF(COUNTA(tblTime[[#This Row],[TaskName]:[Entity]],tblTime[[#This Row],[FinalCategory]:[Hours]])=4,"FILLED","OPEN")</f>
        <v/>
      </c>
      <c r="N1383" s="13">
        <f>IF(SUMIFS(tblTime[Hours],tblTime[Date],tblTime[[#This Row],[Date]]) &gt; 20, "⚠ Over 20 hours!", "")</f>
        <v/>
      </c>
    </row>
    <row r="1384" hidden="1">
      <c r="B1384" s="14">
        <f>7+B1284</f>
        <v/>
      </c>
      <c r="C1384" s="15">
        <f>C1364</f>
        <v/>
      </c>
      <c r="D1384" s="13">
        <f>$G$2</f>
        <v/>
      </c>
      <c r="E1384" s="13">
        <f>IFERROR(_xlfn.XLOOKUP(D1384,tblEmployees[EmployeeName],tblEmployees[HomeDepartment],""),"")</f>
        <v/>
      </c>
      <c r="F1384" s="17" t="n"/>
      <c r="G1384" s="17" t="n"/>
      <c r="H1384" s="13">
        <f>IFERROR(INDEX(tblTasks[SuggestedCategory],MATCH(tblTime[[#This Row],[TaskName]],tblTasks[TaskName],0)),"")</f>
        <v/>
      </c>
      <c r="I1384" s="17" t="n"/>
      <c r="J1384" s="13">
        <f>IF(tblTime[[#This Row],[CategoryOverwrite]]="",tblTime[[#This Row],[SuggCategory]],tblTime[[#This Row],[CategoryOverwrite]])</f>
        <v/>
      </c>
      <c r="K1384" s="17" t="n"/>
      <c r="L1384" s="17" t="n"/>
      <c r="M1384" s="13">
        <f>IF(COUNTA(tblTime[[#This Row],[TaskName]:[Entity]],tblTime[[#This Row],[FinalCategory]:[Hours]])=4,"FILLED","OPEN")</f>
        <v/>
      </c>
      <c r="N1384" s="13">
        <f>IF(SUMIFS(tblTime[Hours],tblTime[Date],tblTime[[#This Row],[Date]]) &gt; 20, "⚠ Over 20 hours!", "")</f>
        <v/>
      </c>
    </row>
    <row r="1385" hidden="1">
      <c r="B1385" s="14">
        <f>7+B1285</f>
        <v/>
      </c>
      <c r="C1385" s="15">
        <f>C1365</f>
        <v/>
      </c>
      <c r="D1385" s="13">
        <f>$G$2</f>
        <v/>
      </c>
      <c r="E1385" s="13">
        <f>IFERROR(_xlfn.XLOOKUP(D1385,tblEmployees[EmployeeName],tblEmployees[HomeDepartment],""),"")</f>
        <v/>
      </c>
      <c r="F1385" s="17" t="n"/>
      <c r="G1385" s="17" t="n"/>
      <c r="H1385" s="13">
        <f>IFERROR(INDEX(tblTasks[SuggestedCategory],MATCH(tblTime[[#This Row],[TaskName]],tblTasks[TaskName],0)),"")</f>
        <v/>
      </c>
      <c r="I1385" s="17" t="n"/>
      <c r="J1385" s="13">
        <f>IF(tblTime[[#This Row],[CategoryOverwrite]]="",tblTime[[#This Row],[SuggCategory]],tblTime[[#This Row],[CategoryOverwrite]])</f>
        <v/>
      </c>
      <c r="K1385" s="17" t="n"/>
      <c r="L1385" s="17" t="n"/>
      <c r="M1385" s="13">
        <f>IF(COUNTA(tblTime[[#This Row],[TaskName]:[Entity]],tblTime[[#This Row],[FinalCategory]:[Hours]])=4,"FILLED","OPEN")</f>
        <v/>
      </c>
      <c r="N1385" s="13">
        <f>IF(SUMIFS(tblTime[Hours],tblTime[Date],tblTime[[#This Row],[Date]]) &gt; 20, "⚠ Over 20 hours!", "")</f>
        <v/>
      </c>
    </row>
    <row r="1386" hidden="1">
      <c r="B1386" s="14">
        <f>7+B1286</f>
        <v/>
      </c>
      <c r="C1386" s="15">
        <f>C1366</f>
        <v/>
      </c>
      <c r="D1386" s="13">
        <f>$G$2</f>
        <v/>
      </c>
      <c r="E1386" s="13">
        <f>IFERROR(_xlfn.XLOOKUP(D1386,tblEmployees[EmployeeName],tblEmployees[HomeDepartment],""),"")</f>
        <v/>
      </c>
      <c r="F1386" s="17" t="n"/>
      <c r="G1386" s="17" t="n"/>
      <c r="H1386" s="13">
        <f>IFERROR(INDEX(tblTasks[SuggestedCategory],MATCH(tblTime[[#This Row],[TaskName]],tblTasks[TaskName],0)),"")</f>
        <v/>
      </c>
      <c r="I1386" s="17" t="n"/>
      <c r="J1386" s="13">
        <f>IF(tblTime[[#This Row],[CategoryOverwrite]]="",tblTime[[#This Row],[SuggCategory]],tblTime[[#This Row],[CategoryOverwrite]])</f>
        <v/>
      </c>
      <c r="K1386" s="17" t="n"/>
      <c r="L1386" s="17" t="n"/>
      <c r="M1386" s="13">
        <f>IF(COUNTA(tblTime[[#This Row],[TaskName]:[Entity]],tblTime[[#This Row],[FinalCategory]:[Hours]])=4,"FILLED","OPEN")</f>
        <v/>
      </c>
      <c r="N1386" s="13">
        <f>IF(SUMIFS(tblTime[Hours],tblTime[Date],tblTime[[#This Row],[Date]]) &gt; 20, "⚠ Over 20 hours!", "")</f>
        <v/>
      </c>
    </row>
    <row r="1387" hidden="1">
      <c r="B1387" s="14">
        <f>7+B1287</f>
        <v/>
      </c>
      <c r="C1387" s="15">
        <f>C1367</f>
        <v/>
      </c>
      <c r="D1387" s="13">
        <f>$G$2</f>
        <v/>
      </c>
      <c r="E1387" s="13">
        <f>IFERROR(_xlfn.XLOOKUP(D1387,tblEmployees[EmployeeName],tblEmployees[HomeDepartment],""),"")</f>
        <v/>
      </c>
      <c r="F1387" s="17" t="n"/>
      <c r="G1387" s="17" t="n"/>
      <c r="H1387" s="13">
        <f>IFERROR(INDEX(tblTasks[SuggestedCategory],MATCH(tblTime[[#This Row],[TaskName]],tblTasks[TaskName],0)),"")</f>
        <v/>
      </c>
      <c r="I1387" s="17" t="n"/>
      <c r="J1387" s="13">
        <f>IF(tblTime[[#This Row],[CategoryOverwrite]]="",tblTime[[#This Row],[SuggCategory]],tblTime[[#This Row],[CategoryOverwrite]])</f>
        <v/>
      </c>
      <c r="K1387" s="17" t="n"/>
      <c r="L1387" s="17" t="n"/>
      <c r="M1387" s="13">
        <f>IF(COUNTA(tblTime[[#This Row],[TaskName]:[Entity]],tblTime[[#This Row],[FinalCategory]:[Hours]])=4,"FILLED","OPEN")</f>
        <v/>
      </c>
      <c r="N1387" s="13">
        <f>IF(SUMIFS(tblTime[Hours],tblTime[Date],tblTime[[#This Row],[Date]]) &gt; 20, "⚠ Over 20 hours!", "")</f>
        <v/>
      </c>
    </row>
    <row r="1388" hidden="1">
      <c r="B1388" s="14">
        <f>7+B1288</f>
        <v/>
      </c>
      <c r="C1388" s="15">
        <f>C1368</f>
        <v/>
      </c>
      <c r="D1388" s="13">
        <f>$G$2</f>
        <v/>
      </c>
      <c r="E1388" s="13">
        <f>IFERROR(_xlfn.XLOOKUP(D1388,tblEmployees[EmployeeName],tblEmployees[HomeDepartment],""),"")</f>
        <v/>
      </c>
      <c r="F1388" s="17" t="n"/>
      <c r="G1388" s="17" t="n"/>
      <c r="H1388" s="13">
        <f>IFERROR(INDEX(tblTasks[SuggestedCategory],MATCH(tblTime[[#This Row],[TaskName]],tblTasks[TaskName],0)),"")</f>
        <v/>
      </c>
      <c r="I1388" s="17" t="n"/>
      <c r="J1388" s="13">
        <f>IF(tblTime[[#This Row],[CategoryOverwrite]]="",tblTime[[#This Row],[SuggCategory]],tblTime[[#This Row],[CategoryOverwrite]])</f>
        <v/>
      </c>
      <c r="K1388" s="17" t="n"/>
      <c r="L1388" s="17" t="n"/>
      <c r="M1388" s="13">
        <f>IF(COUNTA(tblTime[[#This Row],[TaskName]:[Entity]],tblTime[[#This Row],[FinalCategory]:[Hours]])=4,"FILLED","OPEN")</f>
        <v/>
      </c>
      <c r="N1388" s="13">
        <f>IF(SUMIFS(tblTime[Hours],tblTime[Date],tblTime[[#This Row],[Date]]) &gt; 20, "⚠ Over 20 hours!", "")</f>
        <v/>
      </c>
    </row>
    <row r="1389" hidden="1">
      <c r="B1389" s="14">
        <f>7+B1289</f>
        <v/>
      </c>
      <c r="C1389" s="15">
        <f>C1369</f>
        <v/>
      </c>
      <c r="D1389" s="13">
        <f>$G$2</f>
        <v/>
      </c>
      <c r="E1389" s="13">
        <f>IFERROR(_xlfn.XLOOKUP(D1389,tblEmployees[EmployeeName],tblEmployees[HomeDepartment],""),"")</f>
        <v/>
      </c>
      <c r="F1389" s="17" t="n"/>
      <c r="G1389" s="17" t="n"/>
      <c r="H1389" s="13">
        <f>IFERROR(INDEX(tblTasks[SuggestedCategory],MATCH(tblTime[[#This Row],[TaskName]],tblTasks[TaskName],0)),"")</f>
        <v/>
      </c>
      <c r="I1389" s="17" t="n"/>
      <c r="J1389" s="13">
        <f>IF(tblTime[[#This Row],[CategoryOverwrite]]="",tblTime[[#This Row],[SuggCategory]],tblTime[[#This Row],[CategoryOverwrite]])</f>
        <v/>
      </c>
      <c r="K1389" s="17" t="n"/>
      <c r="L1389" s="17" t="n"/>
      <c r="M1389" s="13">
        <f>IF(COUNTA(tblTime[[#This Row],[TaskName]:[Entity]],tblTime[[#This Row],[FinalCategory]:[Hours]])=4,"FILLED","OPEN")</f>
        <v/>
      </c>
      <c r="N1389" s="13">
        <f>IF(SUMIFS(tblTime[Hours],tblTime[Date],tblTime[[#This Row],[Date]]) &gt; 20, "⚠ Over 20 hours!", "")</f>
        <v/>
      </c>
    </row>
    <row r="1390" hidden="1">
      <c r="B1390" s="14">
        <f>7+B1290</f>
        <v/>
      </c>
      <c r="C1390" s="15">
        <f>C1370</f>
        <v/>
      </c>
      <c r="D1390" s="13">
        <f>$G$2</f>
        <v/>
      </c>
      <c r="E1390" s="13">
        <f>IFERROR(_xlfn.XLOOKUP(D1390,tblEmployees[EmployeeName],tblEmployees[HomeDepartment],""),"")</f>
        <v/>
      </c>
      <c r="F1390" s="17" t="n"/>
      <c r="G1390" s="17" t="n"/>
      <c r="H1390" s="13">
        <f>IFERROR(INDEX(tblTasks[SuggestedCategory],MATCH(tblTime[[#This Row],[TaskName]],tblTasks[TaskName],0)),"")</f>
        <v/>
      </c>
      <c r="I1390" s="17" t="n"/>
      <c r="J1390" s="13">
        <f>IF(tblTime[[#This Row],[CategoryOverwrite]]="",tblTime[[#This Row],[SuggCategory]],tblTime[[#This Row],[CategoryOverwrite]])</f>
        <v/>
      </c>
      <c r="K1390" s="17" t="n"/>
      <c r="L1390" s="17" t="n"/>
      <c r="M1390" s="13">
        <f>IF(COUNTA(tblTime[[#This Row],[TaskName]:[Entity]],tblTime[[#This Row],[FinalCategory]:[Hours]])=4,"FILLED","OPEN")</f>
        <v/>
      </c>
      <c r="N1390" s="13">
        <f>IF(SUMIFS(tblTime[Hours],tblTime[Date],tblTime[[#This Row],[Date]]) &gt; 20, "⚠ Over 20 hours!", "")</f>
        <v/>
      </c>
    </row>
    <row r="1391" hidden="1">
      <c r="B1391" s="14">
        <f>7+B1291</f>
        <v/>
      </c>
      <c r="C1391" s="15">
        <f>C1371</f>
        <v/>
      </c>
      <c r="D1391" s="13">
        <f>$G$2</f>
        <v/>
      </c>
      <c r="E1391" s="13">
        <f>IFERROR(_xlfn.XLOOKUP(D1391,tblEmployees[EmployeeName],tblEmployees[HomeDepartment],""),"")</f>
        <v/>
      </c>
      <c r="F1391" s="17" t="n"/>
      <c r="G1391" s="17" t="n"/>
      <c r="H1391" s="13">
        <f>IFERROR(INDEX(tblTasks[SuggestedCategory],MATCH(tblTime[[#This Row],[TaskName]],tblTasks[TaskName],0)),"")</f>
        <v/>
      </c>
      <c r="I1391" s="17" t="n"/>
      <c r="J1391" s="13">
        <f>IF(tblTime[[#This Row],[CategoryOverwrite]]="",tblTime[[#This Row],[SuggCategory]],tblTime[[#This Row],[CategoryOverwrite]])</f>
        <v/>
      </c>
      <c r="K1391" s="17" t="n"/>
      <c r="L1391" s="17" t="n"/>
      <c r="M1391" s="13">
        <f>IF(COUNTA(tblTime[[#This Row],[TaskName]:[Entity]],tblTime[[#This Row],[FinalCategory]:[Hours]])=4,"FILLED","OPEN")</f>
        <v/>
      </c>
      <c r="N1391" s="13">
        <f>IF(SUMIFS(tblTime[Hours],tblTime[Date],tblTime[[#This Row],[Date]]) &gt; 20, "⚠ Over 20 hours!", "")</f>
        <v/>
      </c>
    </row>
    <row r="1392" hidden="1">
      <c r="B1392" s="14">
        <f>7+B1292</f>
        <v/>
      </c>
      <c r="C1392" s="15">
        <f>C1372</f>
        <v/>
      </c>
      <c r="D1392" s="13">
        <f>$G$2</f>
        <v/>
      </c>
      <c r="E1392" s="13">
        <f>IFERROR(_xlfn.XLOOKUP(D1392,tblEmployees[EmployeeName],tblEmployees[HomeDepartment],""),"")</f>
        <v/>
      </c>
      <c r="F1392" s="17" t="n"/>
      <c r="G1392" s="17" t="n"/>
      <c r="H1392" s="13">
        <f>IFERROR(INDEX(tblTasks[SuggestedCategory],MATCH(tblTime[[#This Row],[TaskName]],tblTasks[TaskName],0)),"")</f>
        <v/>
      </c>
      <c r="I1392" s="17" t="n"/>
      <c r="J1392" s="13">
        <f>IF(tblTime[[#This Row],[CategoryOverwrite]]="",tblTime[[#This Row],[SuggCategory]],tblTime[[#This Row],[CategoryOverwrite]])</f>
        <v/>
      </c>
      <c r="K1392" s="17" t="n"/>
      <c r="L1392" s="17" t="n"/>
      <c r="M1392" s="13">
        <f>IF(COUNTA(tblTime[[#This Row],[TaskName]:[Entity]],tblTime[[#This Row],[FinalCategory]:[Hours]])=4,"FILLED","OPEN")</f>
        <v/>
      </c>
      <c r="N1392" s="13">
        <f>IF(SUMIFS(tblTime[Hours],tblTime[Date],tblTime[[#This Row],[Date]]) &gt; 20, "⚠ Over 20 hours!", "")</f>
        <v/>
      </c>
    </row>
    <row r="1393" hidden="1">
      <c r="B1393" s="14">
        <f>7+B1293</f>
        <v/>
      </c>
      <c r="C1393" s="15">
        <f>C1373</f>
        <v/>
      </c>
      <c r="D1393" s="13">
        <f>$G$2</f>
        <v/>
      </c>
      <c r="E1393" s="13">
        <f>IFERROR(_xlfn.XLOOKUP(D1393,tblEmployees[EmployeeName],tblEmployees[HomeDepartment],""),"")</f>
        <v/>
      </c>
      <c r="F1393" s="17" t="n"/>
      <c r="G1393" s="17" t="n"/>
      <c r="H1393" s="13">
        <f>IFERROR(INDEX(tblTasks[SuggestedCategory],MATCH(tblTime[[#This Row],[TaskName]],tblTasks[TaskName],0)),"")</f>
        <v/>
      </c>
      <c r="I1393" s="17" t="n"/>
      <c r="J1393" s="13">
        <f>IF(tblTime[[#This Row],[CategoryOverwrite]]="",tblTime[[#This Row],[SuggCategory]],tblTime[[#This Row],[CategoryOverwrite]])</f>
        <v/>
      </c>
      <c r="K1393" s="17" t="n"/>
      <c r="L1393" s="17" t="n"/>
      <c r="M1393" s="13">
        <f>IF(COUNTA(tblTime[[#This Row],[TaskName]:[Entity]],tblTime[[#This Row],[FinalCategory]:[Hours]])=4,"FILLED","OPEN")</f>
        <v/>
      </c>
      <c r="N1393" s="13">
        <f>IF(SUMIFS(tblTime[Hours],tblTime[Date],tblTime[[#This Row],[Date]]) &gt; 20, "⚠ Over 20 hours!", "")</f>
        <v/>
      </c>
    </row>
    <row r="1394" hidden="1">
      <c r="B1394" s="14">
        <f>7+B1294</f>
        <v/>
      </c>
      <c r="C1394" s="15">
        <f>C1374</f>
        <v/>
      </c>
      <c r="D1394" s="13">
        <f>$G$2</f>
        <v/>
      </c>
      <c r="E1394" s="13">
        <f>IFERROR(_xlfn.XLOOKUP(D1394,tblEmployees[EmployeeName],tblEmployees[HomeDepartment],""),"")</f>
        <v/>
      </c>
      <c r="F1394" s="17" t="n"/>
      <c r="G1394" s="17" t="n"/>
      <c r="H1394" s="13">
        <f>IFERROR(INDEX(tblTasks[SuggestedCategory],MATCH(tblTime[[#This Row],[TaskName]],tblTasks[TaskName],0)),"")</f>
        <v/>
      </c>
      <c r="I1394" s="17" t="n"/>
      <c r="J1394" s="13">
        <f>IF(tblTime[[#This Row],[CategoryOverwrite]]="",tblTime[[#This Row],[SuggCategory]],tblTime[[#This Row],[CategoryOverwrite]])</f>
        <v/>
      </c>
      <c r="K1394" s="17" t="n"/>
      <c r="L1394" s="17" t="n"/>
      <c r="M1394" s="13">
        <f>IF(COUNTA(tblTime[[#This Row],[TaskName]:[Entity]],tblTime[[#This Row],[FinalCategory]:[Hours]])=4,"FILLED","OPEN")</f>
        <v/>
      </c>
      <c r="N1394" s="13">
        <f>IF(SUMIFS(tblTime[Hours],tblTime[Date],tblTime[[#This Row],[Date]]) &gt; 20, "⚠ Over 20 hours!", "")</f>
        <v/>
      </c>
    </row>
    <row r="1395" hidden="1">
      <c r="B1395" s="14">
        <f>7+B1295</f>
        <v/>
      </c>
      <c r="C1395" s="15">
        <f>C1375</f>
        <v/>
      </c>
      <c r="D1395" s="13">
        <f>$G$2</f>
        <v/>
      </c>
      <c r="E1395" s="13">
        <f>IFERROR(_xlfn.XLOOKUP(D1395,tblEmployees[EmployeeName],tblEmployees[HomeDepartment],""),"")</f>
        <v/>
      </c>
      <c r="F1395" s="17" t="n"/>
      <c r="G1395" s="17" t="n"/>
      <c r="H1395" s="13">
        <f>IFERROR(INDEX(tblTasks[SuggestedCategory],MATCH(tblTime[[#This Row],[TaskName]],tblTasks[TaskName],0)),"")</f>
        <v/>
      </c>
      <c r="I1395" s="17" t="n"/>
      <c r="J1395" s="13">
        <f>IF(tblTime[[#This Row],[CategoryOverwrite]]="",tblTime[[#This Row],[SuggCategory]],tblTime[[#This Row],[CategoryOverwrite]])</f>
        <v/>
      </c>
      <c r="K1395" s="17" t="n"/>
      <c r="L1395" s="17" t="n"/>
      <c r="M1395" s="13">
        <f>IF(COUNTA(tblTime[[#This Row],[TaskName]:[Entity]],tblTime[[#This Row],[FinalCategory]:[Hours]])=4,"FILLED","OPEN")</f>
        <v/>
      </c>
      <c r="N1395" s="13">
        <f>IF(SUMIFS(tblTime[Hours],tblTime[Date],tblTime[[#This Row],[Date]]) &gt; 20, "⚠ Over 20 hours!", "")</f>
        <v/>
      </c>
    </row>
    <row r="1396" hidden="1">
      <c r="B1396" s="14">
        <f>7+B1296</f>
        <v/>
      </c>
      <c r="C1396" s="15">
        <f>C1376</f>
        <v/>
      </c>
      <c r="D1396" s="13">
        <f>$G$2</f>
        <v/>
      </c>
      <c r="E1396" s="13">
        <f>IFERROR(_xlfn.XLOOKUP(D1396,tblEmployees[EmployeeName],tblEmployees[HomeDepartment],""),"")</f>
        <v/>
      </c>
      <c r="F1396" s="17" t="n"/>
      <c r="G1396" s="17" t="n"/>
      <c r="H1396" s="13">
        <f>IFERROR(INDEX(tblTasks[SuggestedCategory],MATCH(tblTime[[#This Row],[TaskName]],tblTasks[TaskName],0)),"")</f>
        <v/>
      </c>
      <c r="I1396" s="17" t="n"/>
      <c r="J1396" s="13">
        <f>IF(tblTime[[#This Row],[CategoryOverwrite]]="",tblTime[[#This Row],[SuggCategory]],tblTime[[#This Row],[CategoryOverwrite]])</f>
        <v/>
      </c>
      <c r="K1396" s="17" t="n"/>
      <c r="L1396" s="17" t="n"/>
      <c r="M1396" s="13">
        <f>IF(COUNTA(tblTime[[#This Row],[TaskName]:[Entity]],tblTime[[#This Row],[FinalCategory]:[Hours]])=4,"FILLED","OPEN")</f>
        <v/>
      </c>
      <c r="N1396" s="13">
        <f>IF(SUMIFS(tblTime[Hours],tblTime[Date],tblTime[[#This Row],[Date]]) &gt; 20, "⚠ Over 20 hours!", "")</f>
        <v/>
      </c>
    </row>
    <row r="1397" hidden="1">
      <c r="B1397" s="14">
        <f>7+B1297</f>
        <v/>
      </c>
      <c r="C1397" s="15">
        <f>C1377</f>
        <v/>
      </c>
      <c r="D1397" s="13">
        <f>$G$2</f>
        <v/>
      </c>
      <c r="E1397" s="13">
        <f>IFERROR(_xlfn.XLOOKUP(D1397,tblEmployees[EmployeeName],tblEmployees[HomeDepartment],""),"")</f>
        <v/>
      </c>
      <c r="F1397" s="17" t="n"/>
      <c r="G1397" s="17" t="n"/>
      <c r="H1397" s="13">
        <f>IFERROR(INDEX(tblTasks[SuggestedCategory],MATCH(tblTime[[#This Row],[TaskName]],tblTasks[TaskName],0)),"")</f>
        <v/>
      </c>
      <c r="I1397" s="17" t="n"/>
      <c r="J1397" s="13">
        <f>IF(tblTime[[#This Row],[CategoryOverwrite]]="",tblTime[[#This Row],[SuggCategory]],tblTime[[#This Row],[CategoryOverwrite]])</f>
        <v/>
      </c>
      <c r="K1397" s="17" t="n"/>
      <c r="L1397" s="17" t="n"/>
      <c r="M1397" s="13">
        <f>IF(COUNTA(tblTime[[#This Row],[TaskName]:[Entity]],tblTime[[#This Row],[FinalCategory]:[Hours]])=4,"FILLED","OPEN")</f>
        <v/>
      </c>
      <c r="N1397" s="13">
        <f>IF(SUMIFS(tblTime[Hours],tblTime[Date],tblTime[[#This Row],[Date]]) &gt; 20, "⚠ Over 20 hours!", "")</f>
        <v/>
      </c>
    </row>
    <row r="1398" hidden="1">
      <c r="B1398" s="14">
        <f>7+B1298</f>
        <v/>
      </c>
      <c r="C1398" s="15">
        <f>C1378</f>
        <v/>
      </c>
      <c r="D1398" s="13">
        <f>$G$2</f>
        <v/>
      </c>
      <c r="E1398" s="13">
        <f>IFERROR(_xlfn.XLOOKUP(D1398,tblEmployees[EmployeeName],tblEmployees[HomeDepartment],""),"")</f>
        <v/>
      </c>
      <c r="F1398" s="17" t="n"/>
      <c r="G1398" s="17" t="n"/>
      <c r="H1398" s="13">
        <f>IFERROR(INDEX(tblTasks[SuggestedCategory],MATCH(tblTime[[#This Row],[TaskName]],tblTasks[TaskName],0)),"")</f>
        <v/>
      </c>
      <c r="I1398" s="17" t="n"/>
      <c r="J1398" s="13">
        <f>IF(tblTime[[#This Row],[CategoryOverwrite]]="",tblTime[[#This Row],[SuggCategory]],tblTime[[#This Row],[CategoryOverwrite]])</f>
        <v/>
      </c>
      <c r="K1398" s="17" t="n"/>
      <c r="L1398" s="17" t="n"/>
      <c r="M1398" s="13">
        <f>IF(COUNTA(tblTime[[#This Row],[TaskName]:[Entity]],tblTime[[#This Row],[FinalCategory]:[Hours]])=4,"FILLED","OPEN")</f>
        <v/>
      </c>
      <c r="N1398" s="13">
        <f>IF(SUMIFS(tblTime[Hours],tblTime[Date],tblTime[[#This Row],[Date]]) &gt; 20, "⚠ Over 20 hours!", "")</f>
        <v/>
      </c>
    </row>
    <row r="1399" hidden="1">
      <c r="B1399" s="14">
        <f>7+B1299</f>
        <v/>
      </c>
      <c r="C1399" s="15">
        <f>C1379</f>
        <v/>
      </c>
      <c r="D1399" s="13">
        <f>$G$2</f>
        <v/>
      </c>
      <c r="E1399" s="13">
        <f>IFERROR(_xlfn.XLOOKUP(D1399,tblEmployees[EmployeeName],tblEmployees[HomeDepartment],""),"")</f>
        <v/>
      </c>
      <c r="F1399" s="17" t="n"/>
      <c r="G1399" s="17" t="n"/>
      <c r="H1399" s="13">
        <f>IFERROR(INDEX(tblTasks[SuggestedCategory],MATCH(tblTime[[#This Row],[TaskName]],tblTasks[TaskName],0)),"")</f>
        <v/>
      </c>
      <c r="I1399" s="17" t="n"/>
      <c r="J1399" s="13">
        <f>IF(tblTime[[#This Row],[CategoryOverwrite]]="",tblTime[[#This Row],[SuggCategory]],tblTime[[#This Row],[CategoryOverwrite]])</f>
        <v/>
      </c>
      <c r="K1399" s="17" t="n"/>
      <c r="L1399" s="17" t="n"/>
      <c r="M1399" s="13">
        <f>IF(COUNTA(tblTime[[#This Row],[TaskName]:[Entity]],tblTime[[#This Row],[FinalCategory]:[Hours]])=4,"FILLED","OPEN")</f>
        <v/>
      </c>
      <c r="N1399" s="13">
        <f>IF(SUMIFS(tblTime[Hours],tblTime[Date],tblTime[[#This Row],[Date]]) &gt; 20, "⚠ Over 20 hours!", "")</f>
        <v/>
      </c>
    </row>
    <row r="1400" hidden="1">
      <c r="B1400" s="14">
        <f>7+B1300</f>
        <v/>
      </c>
      <c r="C1400" s="15">
        <f>C1380</f>
        <v/>
      </c>
      <c r="D1400" s="13">
        <f>$G$2</f>
        <v/>
      </c>
      <c r="E1400" s="13">
        <f>IFERROR(_xlfn.XLOOKUP(D1400,tblEmployees[EmployeeName],tblEmployees[HomeDepartment],""),"")</f>
        <v/>
      </c>
      <c r="F1400" s="17" t="n"/>
      <c r="G1400" s="17" t="n"/>
      <c r="H1400" s="13">
        <f>IFERROR(INDEX(tblTasks[SuggestedCategory],MATCH(tblTime[[#This Row],[TaskName]],tblTasks[TaskName],0)),"")</f>
        <v/>
      </c>
      <c r="I1400" s="17" t="n"/>
      <c r="J1400" s="13">
        <f>IF(tblTime[[#This Row],[CategoryOverwrite]]="",tblTime[[#This Row],[SuggCategory]],tblTime[[#This Row],[CategoryOverwrite]])</f>
        <v/>
      </c>
      <c r="K1400" s="17" t="n"/>
      <c r="L1400" s="17" t="n"/>
      <c r="M1400" s="13">
        <f>IF(COUNTA(tblTime[[#This Row],[TaskName]:[Entity]],tblTime[[#This Row],[FinalCategory]:[Hours]])=4,"FILLED","OPEN")</f>
        <v/>
      </c>
      <c r="N1400" s="13">
        <f>IF(SUMIFS(tblTime[Hours],tblTime[Date],tblTime[[#This Row],[Date]]) &gt; 20, "⚠ Over 20 hours!", "")</f>
        <v/>
      </c>
    </row>
    <row r="1401" hidden="1">
      <c r="B1401" s="14">
        <f>7+B1301</f>
        <v/>
      </c>
      <c r="C1401" s="15">
        <f>C1381</f>
        <v/>
      </c>
      <c r="D1401" s="13">
        <f>$G$2</f>
        <v/>
      </c>
      <c r="E1401" s="13">
        <f>IFERROR(_xlfn.XLOOKUP(D1401,tblEmployees[EmployeeName],tblEmployees[HomeDepartment],""),"")</f>
        <v/>
      </c>
      <c r="F1401" s="17" t="n"/>
      <c r="G1401" s="17" t="n"/>
      <c r="H1401" s="13">
        <f>IFERROR(INDEX(tblTasks[SuggestedCategory],MATCH(tblTime[[#This Row],[TaskName]],tblTasks[TaskName],0)),"")</f>
        <v/>
      </c>
      <c r="I1401" s="17" t="n"/>
      <c r="J1401" s="13">
        <f>IF(tblTime[[#This Row],[CategoryOverwrite]]="",tblTime[[#This Row],[SuggCategory]],tblTime[[#This Row],[CategoryOverwrite]])</f>
        <v/>
      </c>
      <c r="K1401" s="17" t="n"/>
      <c r="L1401" s="17" t="n"/>
      <c r="M1401" s="13">
        <f>IF(COUNTA(tblTime[[#This Row],[TaskName]:[Entity]],tblTime[[#This Row],[FinalCategory]:[Hours]])=4,"FILLED","OPEN")</f>
        <v/>
      </c>
      <c r="N1401" s="13">
        <f>IF(SUMIFS(tblTime[Hours],tblTime[Date],tblTime[[#This Row],[Date]]) &gt; 20, "⚠ Over 20 hours!", "")</f>
        <v/>
      </c>
    </row>
    <row r="1402" hidden="1">
      <c r="B1402" s="14">
        <f>7+B1302</f>
        <v/>
      </c>
      <c r="C1402" s="15">
        <f>C1382</f>
        <v/>
      </c>
      <c r="D1402" s="13">
        <f>$G$2</f>
        <v/>
      </c>
      <c r="E1402" s="13">
        <f>IFERROR(_xlfn.XLOOKUP(D1402,tblEmployees[EmployeeName],tblEmployees[HomeDepartment],""),"")</f>
        <v/>
      </c>
      <c r="F1402" s="17" t="n"/>
      <c r="G1402" s="17" t="n"/>
      <c r="H1402" s="13">
        <f>IFERROR(INDEX(tblTasks[SuggestedCategory],MATCH(tblTime[[#This Row],[TaskName]],tblTasks[TaskName],0)),"")</f>
        <v/>
      </c>
      <c r="I1402" s="17" t="n"/>
      <c r="J1402" s="13">
        <f>IF(tblTime[[#This Row],[CategoryOverwrite]]="",tblTime[[#This Row],[SuggCategory]],tblTime[[#This Row],[CategoryOverwrite]])</f>
        <v/>
      </c>
      <c r="K1402" s="17" t="n"/>
      <c r="L1402" s="17" t="n"/>
      <c r="M1402" s="13">
        <f>IF(COUNTA(tblTime[[#This Row],[TaskName]:[Entity]],tblTime[[#This Row],[FinalCategory]:[Hours]])=4,"FILLED","OPEN")</f>
        <v/>
      </c>
      <c r="N1402" s="13">
        <f>IF(SUMIFS(tblTime[Hours],tblTime[Date],tblTime[[#This Row],[Date]]) &gt; 20, "⚠ Over 20 hours!", "")</f>
        <v/>
      </c>
    </row>
    <row r="1403" hidden="1">
      <c r="B1403" s="14">
        <f>7+B1303</f>
        <v/>
      </c>
      <c r="C1403" s="15">
        <f>C1383</f>
        <v/>
      </c>
      <c r="D1403" s="13">
        <f>$G$2</f>
        <v/>
      </c>
      <c r="E1403" s="13">
        <f>IFERROR(_xlfn.XLOOKUP(D1403,tblEmployees[EmployeeName],tblEmployees[HomeDepartment],""),"")</f>
        <v/>
      </c>
      <c r="F1403" s="17" t="n"/>
      <c r="G1403" s="17" t="n"/>
      <c r="H1403" s="13">
        <f>IFERROR(INDEX(tblTasks[SuggestedCategory],MATCH(tblTime[[#This Row],[TaskName]],tblTasks[TaskName],0)),"")</f>
        <v/>
      </c>
      <c r="I1403" s="17" t="n"/>
      <c r="J1403" s="13">
        <f>IF(tblTime[[#This Row],[CategoryOverwrite]]="",tblTime[[#This Row],[SuggCategory]],tblTime[[#This Row],[CategoryOverwrite]])</f>
        <v/>
      </c>
      <c r="K1403" s="17" t="n"/>
      <c r="L1403" s="17" t="n"/>
      <c r="M1403" s="13">
        <f>IF(COUNTA(tblTime[[#This Row],[TaskName]:[Entity]],tblTime[[#This Row],[FinalCategory]:[Hours]])=4,"FILLED","OPEN")</f>
        <v/>
      </c>
      <c r="N1403" s="13">
        <f>IF(SUMIFS(tblTime[Hours],tblTime[Date],tblTime[[#This Row],[Date]]) &gt; 20, "⚠ Over 20 hours!", "")</f>
        <v/>
      </c>
    </row>
    <row r="1404" hidden="1">
      <c r="B1404" s="14">
        <f>7+B1304</f>
        <v/>
      </c>
      <c r="C1404" s="15">
        <f>C1384</f>
        <v/>
      </c>
      <c r="D1404" s="13">
        <f>$G$2</f>
        <v/>
      </c>
      <c r="E1404" s="13">
        <f>IFERROR(_xlfn.XLOOKUP(D1404,tblEmployees[EmployeeName],tblEmployees[HomeDepartment],""),"")</f>
        <v/>
      </c>
      <c r="F1404" s="17" t="n"/>
      <c r="G1404" s="17" t="n"/>
      <c r="H1404" s="13">
        <f>IFERROR(INDEX(tblTasks[SuggestedCategory],MATCH(tblTime[[#This Row],[TaskName]],tblTasks[TaskName],0)),"")</f>
        <v/>
      </c>
      <c r="I1404" s="17" t="n"/>
      <c r="J1404" s="13">
        <f>IF(tblTime[[#This Row],[CategoryOverwrite]]="",tblTime[[#This Row],[SuggCategory]],tblTime[[#This Row],[CategoryOverwrite]])</f>
        <v/>
      </c>
      <c r="K1404" s="17" t="n"/>
      <c r="L1404" s="17" t="n"/>
      <c r="M1404" s="13">
        <f>IF(COUNTA(tblTime[[#This Row],[TaskName]:[Entity]],tblTime[[#This Row],[FinalCategory]:[Hours]])=4,"FILLED","OPEN")</f>
        <v/>
      </c>
      <c r="N1404" s="13">
        <f>IF(SUMIFS(tblTime[Hours],tblTime[Date],tblTime[[#This Row],[Date]]) &gt; 20, "⚠ Over 20 hours!", "")</f>
        <v/>
      </c>
    </row>
    <row r="1405" hidden="1">
      <c r="B1405" s="14">
        <f>7+B1305</f>
        <v/>
      </c>
      <c r="C1405" s="15">
        <f>C1385</f>
        <v/>
      </c>
      <c r="D1405" s="13">
        <f>$G$2</f>
        <v/>
      </c>
      <c r="E1405" s="13">
        <f>IFERROR(_xlfn.XLOOKUP(D1405,tblEmployees[EmployeeName],tblEmployees[HomeDepartment],""),"")</f>
        <v/>
      </c>
      <c r="F1405" s="17" t="n"/>
      <c r="G1405" s="17" t="n"/>
      <c r="H1405" s="13">
        <f>IFERROR(INDEX(tblTasks[SuggestedCategory],MATCH(tblTime[[#This Row],[TaskName]],tblTasks[TaskName],0)),"")</f>
        <v/>
      </c>
      <c r="I1405" s="17" t="n"/>
      <c r="J1405" s="13">
        <f>IF(tblTime[[#This Row],[CategoryOverwrite]]="",tblTime[[#This Row],[SuggCategory]],tblTime[[#This Row],[CategoryOverwrite]])</f>
        <v/>
      </c>
      <c r="K1405" s="17" t="n"/>
      <c r="L1405" s="17" t="n"/>
      <c r="M1405" s="13">
        <f>IF(COUNTA(tblTime[[#This Row],[TaskName]:[Entity]],tblTime[[#This Row],[FinalCategory]:[Hours]])=4,"FILLED","OPEN")</f>
        <v/>
      </c>
      <c r="N1405" s="13">
        <f>IF(SUMIFS(tblTime[Hours],tblTime[Date],tblTime[[#This Row],[Date]]) &gt; 20, "⚠ Over 20 hours!", "")</f>
        <v/>
      </c>
    </row>
    <row r="1406" hidden="1">
      <c r="B1406" s="14">
        <f>7+B1306</f>
        <v/>
      </c>
      <c r="C1406" s="15">
        <f>C1386</f>
        <v/>
      </c>
      <c r="D1406" s="13">
        <f>$G$2</f>
        <v/>
      </c>
      <c r="E1406" s="13">
        <f>IFERROR(_xlfn.XLOOKUP(D1406,tblEmployees[EmployeeName],tblEmployees[HomeDepartment],""),"")</f>
        <v/>
      </c>
      <c r="F1406" s="17" t="n"/>
      <c r="G1406" s="17" t="n"/>
      <c r="H1406" s="13">
        <f>IFERROR(INDEX(tblTasks[SuggestedCategory],MATCH(tblTime[[#This Row],[TaskName]],tblTasks[TaskName],0)),"")</f>
        <v/>
      </c>
      <c r="I1406" s="17" t="n"/>
      <c r="J1406" s="13">
        <f>IF(tblTime[[#This Row],[CategoryOverwrite]]="",tblTime[[#This Row],[SuggCategory]],tblTime[[#This Row],[CategoryOverwrite]])</f>
        <v/>
      </c>
      <c r="K1406" s="17" t="n"/>
      <c r="L1406" s="17" t="n"/>
      <c r="M1406" s="13">
        <f>IF(COUNTA(tblTime[[#This Row],[TaskName]:[Entity]],tblTime[[#This Row],[FinalCategory]:[Hours]])=4,"FILLED","OPEN")</f>
        <v/>
      </c>
      <c r="N1406" s="13">
        <f>IF(SUMIFS(tblTime[Hours],tblTime[Date],tblTime[[#This Row],[Date]]) &gt; 20, "⚠ Over 20 hours!", "")</f>
        <v/>
      </c>
    </row>
    <row r="1407" hidden="1">
      <c r="B1407" s="14">
        <f>7+B1307</f>
        <v/>
      </c>
      <c r="C1407" s="15">
        <f>C1387</f>
        <v/>
      </c>
      <c r="D1407" s="13">
        <f>$G$2</f>
        <v/>
      </c>
      <c r="E1407" s="13">
        <f>IFERROR(_xlfn.XLOOKUP(D1407,tblEmployees[EmployeeName],tblEmployees[HomeDepartment],""),"")</f>
        <v/>
      </c>
      <c r="F1407" s="17" t="n"/>
      <c r="G1407" s="17" t="n"/>
      <c r="H1407" s="13">
        <f>IFERROR(INDEX(tblTasks[SuggestedCategory],MATCH(tblTime[[#This Row],[TaskName]],tblTasks[TaskName],0)),"")</f>
        <v/>
      </c>
      <c r="I1407" s="17" t="n"/>
      <c r="J1407" s="13">
        <f>IF(tblTime[[#This Row],[CategoryOverwrite]]="",tblTime[[#This Row],[SuggCategory]],tblTime[[#This Row],[CategoryOverwrite]])</f>
        <v/>
      </c>
      <c r="K1407" s="17" t="n"/>
      <c r="L1407" s="17" t="n"/>
      <c r="M1407" s="13">
        <f>IF(COUNTA(tblTime[[#This Row],[TaskName]:[Entity]],tblTime[[#This Row],[FinalCategory]:[Hours]])=4,"FILLED","OPEN")</f>
        <v/>
      </c>
      <c r="N1407" s="13">
        <f>IF(SUMIFS(tblTime[Hours],tblTime[Date],tblTime[[#This Row],[Date]]) &gt; 20, "⚠ Over 20 hours!", "")</f>
        <v/>
      </c>
    </row>
    <row r="1408" hidden="1">
      <c r="B1408" s="14">
        <f>7+B1308</f>
        <v/>
      </c>
      <c r="C1408" s="15">
        <f>C1388</f>
        <v/>
      </c>
      <c r="D1408" s="13">
        <f>$G$2</f>
        <v/>
      </c>
      <c r="E1408" s="13">
        <f>IFERROR(_xlfn.XLOOKUP(D1408,tblEmployees[EmployeeName],tblEmployees[HomeDepartment],""),"")</f>
        <v/>
      </c>
      <c r="F1408" s="17" t="n"/>
      <c r="G1408" s="17" t="n"/>
      <c r="H1408" s="13">
        <f>IFERROR(INDEX(tblTasks[SuggestedCategory],MATCH(tblTime[[#This Row],[TaskName]],tblTasks[TaskName],0)),"")</f>
        <v/>
      </c>
      <c r="I1408" s="17" t="n"/>
      <c r="J1408" s="13">
        <f>IF(tblTime[[#This Row],[CategoryOverwrite]]="",tblTime[[#This Row],[SuggCategory]],tblTime[[#This Row],[CategoryOverwrite]])</f>
        <v/>
      </c>
      <c r="K1408" s="17" t="n"/>
      <c r="L1408" s="17" t="n"/>
      <c r="M1408" s="13">
        <f>IF(COUNTA(tblTime[[#This Row],[TaskName]:[Entity]],tblTime[[#This Row],[FinalCategory]:[Hours]])=4,"FILLED","OPEN")</f>
        <v/>
      </c>
      <c r="N1408" s="13">
        <f>IF(SUMIFS(tblTime[Hours],tblTime[Date],tblTime[[#This Row],[Date]]) &gt; 20, "⚠ Over 20 hours!", "")</f>
        <v/>
      </c>
    </row>
    <row r="1409" hidden="1">
      <c r="B1409" s="14">
        <f>7+B1309</f>
        <v/>
      </c>
      <c r="C1409" s="15">
        <f>C1389</f>
        <v/>
      </c>
      <c r="D1409" s="13">
        <f>$G$2</f>
        <v/>
      </c>
      <c r="E1409" s="13">
        <f>IFERROR(_xlfn.XLOOKUP(D1409,tblEmployees[EmployeeName],tblEmployees[HomeDepartment],""),"")</f>
        <v/>
      </c>
      <c r="F1409" s="17" t="n"/>
      <c r="G1409" s="17" t="n"/>
      <c r="H1409" s="13">
        <f>IFERROR(INDEX(tblTasks[SuggestedCategory],MATCH(tblTime[[#This Row],[TaskName]],tblTasks[TaskName],0)),"")</f>
        <v/>
      </c>
      <c r="I1409" s="17" t="n"/>
      <c r="J1409" s="13">
        <f>IF(tblTime[[#This Row],[CategoryOverwrite]]="",tblTime[[#This Row],[SuggCategory]],tblTime[[#This Row],[CategoryOverwrite]])</f>
        <v/>
      </c>
      <c r="K1409" s="17" t="n"/>
      <c r="L1409" s="17" t="n"/>
      <c r="M1409" s="13">
        <f>IF(COUNTA(tblTime[[#This Row],[TaskName]:[Entity]],tblTime[[#This Row],[FinalCategory]:[Hours]])=4,"FILLED","OPEN")</f>
        <v/>
      </c>
      <c r="N1409" s="13">
        <f>IF(SUMIFS(tblTime[Hours],tblTime[Date],tblTime[[#This Row],[Date]]) &gt; 20, "⚠ Over 20 hours!", "")</f>
        <v/>
      </c>
    </row>
    <row r="1410" hidden="1">
      <c r="B1410" s="14">
        <f>7+B1310</f>
        <v/>
      </c>
      <c r="C1410" s="15">
        <f>C1390</f>
        <v/>
      </c>
      <c r="D1410" s="13">
        <f>$G$2</f>
        <v/>
      </c>
      <c r="E1410" s="13">
        <f>IFERROR(_xlfn.XLOOKUP(D1410,tblEmployees[EmployeeName],tblEmployees[HomeDepartment],""),"")</f>
        <v/>
      </c>
      <c r="F1410" s="17" t="n"/>
      <c r="G1410" s="17" t="n"/>
      <c r="H1410" s="13">
        <f>IFERROR(INDEX(tblTasks[SuggestedCategory],MATCH(tblTime[[#This Row],[TaskName]],tblTasks[TaskName],0)),"")</f>
        <v/>
      </c>
      <c r="I1410" s="17" t="n"/>
      <c r="J1410" s="13">
        <f>IF(tblTime[[#This Row],[CategoryOverwrite]]="",tblTime[[#This Row],[SuggCategory]],tblTime[[#This Row],[CategoryOverwrite]])</f>
        <v/>
      </c>
      <c r="K1410" s="17" t="n"/>
      <c r="L1410" s="17" t="n"/>
      <c r="M1410" s="13">
        <f>IF(COUNTA(tblTime[[#This Row],[TaskName]:[Entity]],tblTime[[#This Row],[FinalCategory]:[Hours]])=4,"FILLED","OPEN")</f>
        <v/>
      </c>
      <c r="N1410" s="13">
        <f>IF(SUMIFS(tblTime[Hours],tblTime[Date],tblTime[[#This Row],[Date]]) &gt; 20, "⚠ Over 20 hours!", "")</f>
        <v/>
      </c>
    </row>
    <row r="1411" hidden="1">
      <c r="B1411" s="14">
        <f>7+B1311</f>
        <v/>
      </c>
      <c r="C1411" s="15">
        <f>C1391</f>
        <v/>
      </c>
      <c r="D1411" s="13">
        <f>$G$2</f>
        <v/>
      </c>
      <c r="E1411" s="13">
        <f>IFERROR(_xlfn.XLOOKUP(D1411,tblEmployees[EmployeeName],tblEmployees[HomeDepartment],""),"")</f>
        <v/>
      </c>
      <c r="F1411" s="17" t="n"/>
      <c r="G1411" s="17" t="n"/>
      <c r="H1411" s="13">
        <f>IFERROR(INDEX(tblTasks[SuggestedCategory],MATCH(tblTime[[#This Row],[TaskName]],tblTasks[TaskName],0)),"")</f>
        <v/>
      </c>
      <c r="I1411" s="17" t="n"/>
      <c r="J1411" s="13">
        <f>IF(tblTime[[#This Row],[CategoryOverwrite]]="",tblTime[[#This Row],[SuggCategory]],tblTime[[#This Row],[CategoryOverwrite]])</f>
        <v/>
      </c>
      <c r="K1411" s="17" t="n"/>
      <c r="L1411" s="17" t="n"/>
      <c r="M1411" s="13">
        <f>IF(COUNTA(tblTime[[#This Row],[TaskName]:[Entity]],tblTime[[#This Row],[FinalCategory]:[Hours]])=4,"FILLED","OPEN")</f>
        <v/>
      </c>
      <c r="N1411" s="13">
        <f>IF(SUMIFS(tblTime[Hours],tblTime[Date],tblTime[[#This Row],[Date]]) &gt; 20, "⚠ Over 20 hours!", "")</f>
        <v/>
      </c>
    </row>
    <row r="1412" hidden="1">
      <c r="B1412" s="14">
        <f>7+B1312</f>
        <v/>
      </c>
      <c r="C1412" s="15">
        <f>C1392</f>
        <v/>
      </c>
      <c r="D1412" s="13">
        <f>$G$2</f>
        <v/>
      </c>
      <c r="E1412" s="13">
        <f>IFERROR(_xlfn.XLOOKUP(D1412,tblEmployees[EmployeeName],tblEmployees[HomeDepartment],""),"")</f>
        <v/>
      </c>
      <c r="F1412" s="17" t="n"/>
      <c r="G1412" s="17" t="n"/>
      <c r="H1412" s="13">
        <f>IFERROR(INDEX(tblTasks[SuggestedCategory],MATCH(tblTime[[#This Row],[TaskName]],tblTasks[TaskName],0)),"")</f>
        <v/>
      </c>
      <c r="I1412" s="17" t="n"/>
      <c r="J1412" s="13">
        <f>IF(tblTime[[#This Row],[CategoryOverwrite]]="",tblTime[[#This Row],[SuggCategory]],tblTime[[#This Row],[CategoryOverwrite]])</f>
        <v/>
      </c>
      <c r="K1412" s="17" t="n"/>
      <c r="L1412" s="17" t="n"/>
      <c r="M1412" s="13">
        <f>IF(COUNTA(tblTime[[#This Row],[TaskName]:[Entity]],tblTime[[#This Row],[FinalCategory]:[Hours]])=4,"FILLED","OPEN")</f>
        <v/>
      </c>
      <c r="N1412" s="13">
        <f>IF(SUMIFS(tblTime[Hours],tblTime[Date],tblTime[[#This Row],[Date]]) &gt; 20, "⚠ Over 20 hours!", "")</f>
        <v/>
      </c>
    </row>
    <row r="1413" hidden="1">
      <c r="B1413" s="14">
        <f>7+B1313</f>
        <v/>
      </c>
      <c r="C1413" s="15">
        <f>C1393</f>
        <v/>
      </c>
      <c r="D1413" s="13">
        <f>$G$2</f>
        <v/>
      </c>
      <c r="E1413" s="13">
        <f>IFERROR(_xlfn.XLOOKUP(D1413,tblEmployees[EmployeeName],tblEmployees[HomeDepartment],""),"")</f>
        <v/>
      </c>
      <c r="F1413" s="17" t="n"/>
      <c r="G1413" s="17" t="n"/>
      <c r="H1413" s="13">
        <f>IFERROR(INDEX(tblTasks[SuggestedCategory],MATCH(tblTime[[#This Row],[TaskName]],tblTasks[TaskName],0)),"")</f>
        <v/>
      </c>
      <c r="I1413" s="17" t="n"/>
      <c r="J1413" s="13">
        <f>IF(tblTime[[#This Row],[CategoryOverwrite]]="",tblTime[[#This Row],[SuggCategory]],tblTime[[#This Row],[CategoryOverwrite]])</f>
        <v/>
      </c>
      <c r="K1413" s="17" t="n"/>
      <c r="L1413" s="17" t="n"/>
      <c r="M1413" s="13">
        <f>IF(COUNTA(tblTime[[#This Row],[TaskName]:[Entity]],tblTime[[#This Row],[FinalCategory]:[Hours]])=4,"FILLED","OPEN")</f>
        <v/>
      </c>
      <c r="N1413" s="13">
        <f>IF(SUMIFS(tblTime[Hours],tblTime[Date],tblTime[[#This Row],[Date]]) &gt; 20, "⚠ Over 20 hours!", "")</f>
        <v/>
      </c>
    </row>
    <row r="1414" hidden="1">
      <c r="B1414" s="14">
        <f>7+B1314</f>
        <v/>
      </c>
      <c r="C1414" s="15">
        <f>C1394</f>
        <v/>
      </c>
      <c r="D1414" s="13">
        <f>$G$2</f>
        <v/>
      </c>
      <c r="E1414" s="13">
        <f>IFERROR(_xlfn.XLOOKUP(D1414,tblEmployees[EmployeeName],tblEmployees[HomeDepartment],""),"")</f>
        <v/>
      </c>
      <c r="F1414" s="17" t="n"/>
      <c r="G1414" s="17" t="n"/>
      <c r="H1414" s="13">
        <f>IFERROR(INDEX(tblTasks[SuggestedCategory],MATCH(tblTime[[#This Row],[TaskName]],tblTasks[TaskName],0)),"")</f>
        <v/>
      </c>
      <c r="I1414" s="17" t="n"/>
      <c r="J1414" s="13">
        <f>IF(tblTime[[#This Row],[CategoryOverwrite]]="",tblTime[[#This Row],[SuggCategory]],tblTime[[#This Row],[CategoryOverwrite]])</f>
        <v/>
      </c>
      <c r="K1414" s="17" t="n"/>
      <c r="L1414" s="17" t="n"/>
      <c r="M1414" s="13">
        <f>IF(COUNTA(tblTime[[#This Row],[TaskName]:[Entity]],tblTime[[#This Row],[FinalCategory]:[Hours]])=4,"FILLED","OPEN")</f>
        <v/>
      </c>
      <c r="N1414" s="13">
        <f>IF(SUMIFS(tblTime[Hours],tblTime[Date],tblTime[[#This Row],[Date]]) &gt; 20, "⚠ Over 20 hours!", "")</f>
        <v/>
      </c>
    </row>
    <row r="1415" hidden="1">
      <c r="B1415" s="14">
        <f>7+B1315</f>
        <v/>
      </c>
      <c r="C1415" s="15">
        <f>C1395</f>
        <v/>
      </c>
      <c r="D1415" s="13">
        <f>$G$2</f>
        <v/>
      </c>
      <c r="E1415" s="13">
        <f>IFERROR(_xlfn.XLOOKUP(D1415,tblEmployees[EmployeeName],tblEmployees[HomeDepartment],""),"")</f>
        <v/>
      </c>
      <c r="F1415" s="17" t="n"/>
      <c r="G1415" s="17" t="n"/>
      <c r="H1415" s="13">
        <f>IFERROR(INDEX(tblTasks[SuggestedCategory],MATCH(tblTime[[#This Row],[TaskName]],tblTasks[TaskName],0)),"")</f>
        <v/>
      </c>
      <c r="I1415" s="17" t="n"/>
      <c r="J1415" s="13">
        <f>IF(tblTime[[#This Row],[CategoryOverwrite]]="",tblTime[[#This Row],[SuggCategory]],tblTime[[#This Row],[CategoryOverwrite]])</f>
        <v/>
      </c>
      <c r="K1415" s="17" t="n"/>
      <c r="L1415" s="17" t="n"/>
      <c r="M1415" s="13">
        <f>IF(COUNTA(tblTime[[#This Row],[TaskName]:[Entity]],tblTime[[#This Row],[FinalCategory]:[Hours]])=4,"FILLED","OPEN")</f>
        <v/>
      </c>
      <c r="N1415" s="13">
        <f>IF(SUMIFS(tblTime[Hours],tblTime[Date],tblTime[[#This Row],[Date]]) &gt; 20, "⚠ Over 20 hours!", "")</f>
        <v/>
      </c>
    </row>
    <row r="1416" hidden="1">
      <c r="B1416" s="14">
        <f>7+B1316</f>
        <v/>
      </c>
      <c r="C1416" s="15">
        <f>C1396</f>
        <v/>
      </c>
      <c r="D1416" s="13">
        <f>$G$2</f>
        <v/>
      </c>
      <c r="E1416" s="13">
        <f>IFERROR(_xlfn.XLOOKUP(D1416,tblEmployees[EmployeeName],tblEmployees[HomeDepartment],""),"")</f>
        <v/>
      </c>
      <c r="F1416" s="17" t="n"/>
      <c r="G1416" s="17" t="n"/>
      <c r="H1416" s="13">
        <f>IFERROR(INDEX(tblTasks[SuggestedCategory],MATCH(tblTime[[#This Row],[TaskName]],tblTasks[TaskName],0)),"")</f>
        <v/>
      </c>
      <c r="I1416" s="17" t="n"/>
      <c r="J1416" s="13">
        <f>IF(tblTime[[#This Row],[CategoryOverwrite]]="",tblTime[[#This Row],[SuggCategory]],tblTime[[#This Row],[CategoryOverwrite]])</f>
        <v/>
      </c>
      <c r="K1416" s="17" t="n"/>
      <c r="L1416" s="17" t="n"/>
      <c r="M1416" s="13">
        <f>IF(COUNTA(tblTime[[#This Row],[TaskName]:[Entity]],tblTime[[#This Row],[FinalCategory]:[Hours]])=4,"FILLED","OPEN")</f>
        <v/>
      </c>
      <c r="N1416" s="13">
        <f>IF(SUMIFS(tblTime[Hours],tblTime[Date],tblTime[[#This Row],[Date]]) &gt; 20, "⚠ Over 20 hours!", "")</f>
        <v/>
      </c>
    </row>
    <row r="1417" hidden="1">
      <c r="B1417" s="14">
        <f>7+B1317</f>
        <v/>
      </c>
      <c r="C1417" s="15">
        <f>C1397</f>
        <v/>
      </c>
      <c r="D1417" s="13">
        <f>$G$2</f>
        <v/>
      </c>
      <c r="E1417" s="13">
        <f>IFERROR(_xlfn.XLOOKUP(D1417,tblEmployees[EmployeeName],tblEmployees[HomeDepartment],""),"")</f>
        <v/>
      </c>
      <c r="F1417" s="17" t="n"/>
      <c r="G1417" s="17" t="n"/>
      <c r="H1417" s="13">
        <f>IFERROR(INDEX(tblTasks[SuggestedCategory],MATCH(tblTime[[#This Row],[TaskName]],tblTasks[TaskName],0)),"")</f>
        <v/>
      </c>
      <c r="I1417" s="17" t="n"/>
      <c r="J1417" s="13">
        <f>IF(tblTime[[#This Row],[CategoryOverwrite]]="",tblTime[[#This Row],[SuggCategory]],tblTime[[#This Row],[CategoryOverwrite]])</f>
        <v/>
      </c>
      <c r="K1417" s="17" t="n"/>
      <c r="L1417" s="17" t="n"/>
      <c r="M1417" s="13">
        <f>IF(COUNTA(tblTime[[#This Row],[TaskName]:[Entity]],tblTime[[#This Row],[FinalCategory]:[Hours]])=4,"FILLED","OPEN")</f>
        <v/>
      </c>
      <c r="N1417" s="13">
        <f>IF(SUMIFS(tblTime[Hours],tblTime[Date],tblTime[[#This Row],[Date]]) &gt; 20, "⚠ Over 20 hours!", "")</f>
        <v/>
      </c>
    </row>
    <row r="1418" hidden="1">
      <c r="B1418" s="14">
        <f>7+B1318</f>
        <v/>
      </c>
      <c r="C1418" s="15">
        <f>C1398</f>
        <v/>
      </c>
      <c r="D1418" s="13">
        <f>$G$2</f>
        <v/>
      </c>
      <c r="E1418" s="13">
        <f>IFERROR(_xlfn.XLOOKUP(D1418,tblEmployees[EmployeeName],tblEmployees[HomeDepartment],""),"")</f>
        <v/>
      </c>
      <c r="F1418" s="17" t="n"/>
      <c r="G1418" s="17" t="n"/>
      <c r="H1418" s="13">
        <f>IFERROR(INDEX(tblTasks[SuggestedCategory],MATCH(tblTime[[#This Row],[TaskName]],tblTasks[TaskName],0)),"")</f>
        <v/>
      </c>
      <c r="I1418" s="17" t="n"/>
      <c r="J1418" s="13">
        <f>IF(tblTime[[#This Row],[CategoryOverwrite]]="",tblTime[[#This Row],[SuggCategory]],tblTime[[#This Row],[CategoryOverwrite]])</f>
        <v/>
      </c>
      <c r="K1418" s="17" t="n"/>
      <c r="L1418" s="17" t="n"/>
      <c r="M1418" s="13">
        <f>IF(COUNTA(tblTime[[#This Row],[TaskName]:[Entity]],tblTime[[#This Row],[FinalCategory]:[Hours]])=4,"FILLED","OPEN")</f>
        <v/>
      </c>
      <c r="N1418" s="13">
        <f>IF(SUMIFS(tblTime[Hours],tblTime[Date],tblTime[[#This Row],[Date]]) &gt; 20, "⚠ Over 20 hours!", "")</f>
        <v/>
      </c>
    </row>
    <row r="1419" hidden="1">
      <c r="B1419" s="14">
        <f>7+B1319</f>
        <v/>
      </c>
      <c r="C1419" s="15">
        <f>C1399</f>
        <v/>
      </c>
      <c r="D1419" s="13">
        <f>$G$2</f>
        <v/>
      </c>
      <c r="E1419" s="13">
        <f>IFERROR(_xlfn.XLOOKUP(D1419,tblEmployees[EmployeeName],tblEmployees[HomeDepartment],""),"")</f>
        <v/>
      </c>
      <c r="F1419" s="17" t="n"/>
      <c r="G1419" s="17" t="n"/>
      <c r="H1419" s="13">
        <f>IFERROR(INDEX(tblTasks[SuggestedCategory],MATCH(tblTime[[#This Row],[TaskName]],tblTasks[TaskName],0)),"")</f>
        <v/>
      </c>
      <c r="I1419" s="17" t="n"/>
      <c r="J1419" s="13">
        <f>IF(tblTime[[#This Row],[CategoryOverwrite]]="",tblTime[[#This Row],[SuggCategory]],tblTime[[#This Row],[CategoryOverwrite]])</f>
        <v/>
      </c>
      <c r="K1419" s="17" t="n"/>
      <c r="L1419" s="17" t="n"/>
      <c r="M1419" s="13">
        <f>IF(COUNTA(tblTime[[#This Row],[TaskName]:[Entity]],tblTime[[#This Row],[FinalCategory]:[Hours]])=4,"FILLED","OPEN")</f>
        <v/>
      </c>
      <c r="N1419" s="13">
        <f>IF(SUMIFS(tblTime[Hours],tblTime[Date],tblTime[[#This Row],[Date]]) &gt; 20, "⚠ Over 20 hours!", "")</f>
        <v/>
      </c>
    </row>
    <row r="1420" hidden="1">
      <c r="B1420" s="14">
        <f>7+B1320</f>
        <v/>
      </c>
      <c r="C1420" s="15">
        <f>C1400</f>
        <v/>
      </c>
      <c r="D1420" s="13">
        <f>$G$2</f>
        <v/>
      </c>
      <c r="E1420" s="13">
        <f>IFERROR(_xlfn.XLOOKUP(D1420,tblEmployees[EmployeeName],tblEmployees[HomeDepartment],""),"")</f>
        <v/>
      </c>
      <c r="F1420" s="17" t="n"/>
      <c r="G1420" s="17" t="n"/>
      <c r="H1420" s="13">
        <f>IFERROR(INDEX(tblTasks[SuggestedCategory],MATCH(tblTime[[#This Row],[TaskName]],tblTasks[TaskName],0)),"")</f>
        <v/>
      </c>
      <c r="I1420" s="17" t="n"/>
      <c r="J1420" s="13">
        <f>IF(tblTime[[#This Row],[CategoryOverwrite]]="",tblTime[[#This Row],[SuggCategory]],tblTime[[#This Row],[CategoryOverwrite]])</f>
        <v/>
      </c>
      <c r="K1420" s="17" t="n"/>
      <c r="L1420" s="17" t="n"/>
      <c r="M1420" s="13">
        <f>IF(COUNTA(tblTime[[#This Row],[TaskName]:[Entity]],tblTime[[#This Row],[FinalCategory]:[Hours]])=4,"FILLED","OPEN")</f>
        <v/>
      </c>
      <c r="N1420" s="13">
        <f>IF(SUMIFS(tblTime[Hours],tblTime[Date],tblTime[[#This Row],[Date]]) &gt; 20, "⚠ Over 20 hours!", "")</f>
        <v/>
      </c>
    </row>
    <row r="1421" hidden="1">
      <c r="B1421" s="14">
        <f>7+B1321</f>
        <v/>
      </c>
      <c r="C1421" s="15">
        <f>C1401</f>
        <v/>
      </c>
      <c r="D1421" s="13">
        <f>$G$2</f>
        <v/>
      </c>
      <c r="E1421" s="13">
        <f>IFERROR(_xlfn.XLOOKUP(D1421,tblEmployees[EmployeeName],tblEmployees[HomeDepartment],""),"")</f>
        <v/>
      </c>
      <c r="F1421" s="17" t="n"/>
      <c r="G1421" s="17" t="n"/>
      <c r="H1421" s="13">
        <f>IFERROR(INDEX(tblTasks[SuggestedCategory],MATCH(tblTime[[#This Row],[TaskName]],tblTasks[TaskName],0)),"")</f>
        <v/>
      </c>
      <c r="I1421" s="17" t="n"/>
      <c r="J1421" s="13">
        <f>IF(tblTime[[#This Row],[CategoryOverwrite]]="",tblTime[[#This Row],[SuggCategory]],tblTime[[#This Row],[CategoryOverwrite]])</f>
        <v/>
      </c>
      <c r="K1421" s="17" t="n"/>
      <c r="L1421" s="17" t="n"/>
      <c r="M1421" s="13">
        <f>IF(COUNTA(tblTime[[#This Row],[TaskName]:[Entity]],tblTime[[#This Row],[FinalCategory]:[Hours]])=4,"FILLED","OPEN")</f>
        <v/>
      </c>
      <c r="N1421" s="13">
        <f>IF(SUMIFS(tblTime[Hours],tblTime[Date],tblTime[[#This Row],[Date]]) &gt; 20, "⚠ Over 20 hours!", "")</f>
        <v/>
      </c>
    </row>
    <row r="1422" hidden="1">
      <c r="B1422" s="14">
        <f>7+B1322</f>
        <v/>
      </c>
      <c r="C1422" s="15">
        <f>C1402</f>
        <v/>
      </c>
      <c r="D1422" s="13">
        <f>$G$2</f>
        <v/>
      </c>
      <c r="E1422" s="13">
        <f>IFERROR(_xlfn.XLOOKUP(D1422,tblEmployees[EmployeeName],tblEmployees[HomeDepartment],""),"")</f>
        <v/>
      </c>
      <c r="F1422" s="17" t="n"/>
      <c r="G1422" s="17" t="n"/>
      <c r="H1422" s="13">
        <f>IFERROR(INDEX(tblTasks[SuggestedCategory],MATCH(tblTime[[#This Row],[TaskName]],tblTasks[TaskName],0)),"")</f>
        <v/>
      </c>
      <c r="I1422" s="17" t="n"/>
      <c r="J1422" s="13">
        <f>IF(tblTime[[#This Row],[CategoryOverwrite]]="",tblTime[[#This Row],[SuggCategory]],tblTime[[#This Row],[CategoryOverwrite]])</f>
        <v/>
      </c>
      <c r="K1422" s="17" t="n"/>
      <c r="L1422" s="17" t="n"/>
      <c r="M1422" s="13">
        <f>IF(COUNTA(tblTime[[#This Row],[TaskName]:[Entity]],tblTime[[#This Row],[FinalCategory]:[Hours]])=4,"FILLED","OPEN")</f>
        <v/>
      </c>
      <c r="N1422" s="13">
        <f>IF(SUMIFS(tblTime[Hours],tblTime[Date],tblTime[[#This Row],[Date]]) &gt; 20, "⚠ Over 20 hours!", "")</f>
        <v/>
      </c>
    </row>
    <row r="1423" hidden="1">
      <c r="B1423" s="14">
        <f>7+B1323</f>
        <v/>
      </c>
      <c r="C1423" s="15">
        <f>C1403</f>
        <v/>
      </c>
      <c r="D1423" s="13">
        <f>$G$2</f>
        <v/>
      </c>
      <c r="E1423" s="13">
        <f>IFERROR(_xlfn.XLOOKUP(D1423,tblEmployees[EmployeeName],tblEmployees[HomeDepartment],""),"")</f>
        <v/>
      </c>
      <c r="F1423" s="17" t="n"/>
      <c r="G1423" s="17" t="n"/>
      <c r="H1423" s="13">
        <f>IFERROR(INDEX(tblTasks[SuggestedCategory],MATCH(tblTime[[#This Row],[TaskName]],tblTasks[TaskName],0)),"")</f>
        <v/>
      </c>
      <c r="I1423" s="17" t="n"/>
      <c r="J1423" s="13">
        <f>IF(tblTime[[#This Row],[CategoryOverwrite]]="",tblTime[[#This Row],[SuggCategory]],tblTime[[#This Row],[CategoryOverwrite]])</f>
        <v/>
      </c>
      <c r="K1423" s="17" t="n"/>
      <c r="L1423" s="17" t="n"/>
      <c r="M1423" s="13">
        <f>IF(COUNTA(tblTime[[#This Row],[TaskName]:[Entity]],tblTime[[#This Row],[FinalCategory]:[Hours]])=4,"FILLED","OPEN")</f>
        <v/>
      </c>
      <c r="N1423" s="13">
        <f>IF(SUMIFS(tblTime[Hours],tblTime[Date],tblTime[[#This Row],[Date]]) &gt; 20, "⚠ Over 20 hours!", "")</f>
        <v/>
      </c>
    </row>
    <row r="1424" hidden="1">
      <c r="B1424" s="14">
        <f>7+B1324</f>
        <v/>
      </c>
      <c r="C1424" s="15">
        <f>C1404</f>
        <v/>
      </c>
      <c r="D1424" s="13">
        <f>$G$2</f>
        <v/>
      </c>
      <c r="E1424" s="13">
        <f>IFERROR(_xlfn.XLOOKUP(D1424,tblEmployees[EmployeeName],tblEmployees[HomeDepartment],""),"")</f>
        <v/>
      </c>
      <c r="F1424" s="17" t="n"/>
      <c r="G1424" s="17" t="n"/>
      <c r="H1424" s="13">
        <f>IFERROR(INDEX(tblTasks[SuggestedCategory],MATCH(tblTime[[#This Row],[TaskName]],tblTasks[TaskName],0)),"")</f>
        <v/>
      </c>
      <c r="I1424" s="17" t="n"/>
      <c r="J1424" s="13">
        <f>IF(tblTime[[#This Row],[CategoryOverwrite]]="",tblTime[[#This Row],[SuggCategory]],tblTime[[#This Row],[CategoryOverwrite]])</f>
        <v/>
      </c>
      <c r="K1424" s="17" t="n"/>
      <c r="L1424" s="17" t="n"/>
      <c r="M1424" s="13">
        <f>IF(COUNTA(tblTime[[#This Row],[TaskName]:[Entity]],tblTime[[#This Row],[FinalCategory]:[Hours]])=4,"FILLED","OPEN")</f>
        <v/>
      </c>
      <c r="N1424" s="13">
        <f>IF(SUMIFS(tblTime[Hours],tblTime[Date],tblTime[[#This Row],[Date]]) &gt; 20, "⚠ Over 20 hours!", "")</f>
        <v/>
      </c>
    </row>
    <row r="1425" hidden="1">
      <c r="B1425" s="14">
        <f>7+B1325</f>
        <v/>
      </c>
      <c r="C1425" s="15">
        <f>C1405</f>
        <v/>
      </c>
      <c r="D1425" s="13">
        <f>$G$2</f>
        <v/>
      </c>
      <c r="E1425" s="13">
        <f>IFERROR(_xlfn.XLOOKUP(D1425,tblEmployees[EmployeeName],tblEmployees[HomeDepartment],""),"")</f>
        <v/>
      </c>
      <c r="F1425" s="17" t="n"/>
      <c r="G1425" s="17" t="n"/>
      <c r="H1425" s="13">
        <f>IFERROR(INDEX(tblTasks[SuggestedCategory],MATCH(tblTime[[#This Row],[TaskName]],tblTasks[TaskName],0)),"")</f>
        <v/>
      </c>
      <c r="I1425" s="17" t="n"/>
      <c r="J1425" s="13">
        <f>IF(tblTime[[#This Row],[CategoryOverwrite]]="",tblTime[[#This Row],[SuggCategory]],tblTime[[#This Row],[CategoryOverwrite]])</f>
        <v/>
      </c>
      <c r="K1425" s="17" t="n"/>
      <c r="L1425" s="17" t="n"/>
      <c r="M1425" s="13">
        <f>IF(COUNTA(tblTime[[#This Row],[TaskName]:[Entity]],tblTime[[#This Row],[FinalCategory]:[Hours]])=4,"FILLED","OPEN")</f>
        <v/>
      </c>
      <c r="N1425" s="13">
        <f>IF(SUMIFS(tblTime[Hours],tblTime[Date],tblTime[[#This Row],[Date]]) &gt; 20, "⚠ Over 20 hours!", "")</f>
        <v/>
      </c>
    </row>
    <row r="1426" hidden="1">
      <c r="B1426" s="14">
        <f>7+B1326</f>
        <v/>
      </c>
      <c r="C1426" s="15">
        <f>C1406</f>
        <v/>
      </c>
      <c r="D1426" s="13">
        <f>$G$2</f>
        <v/>
      </c>
      <c r="E1426" s="13">
        <f>IFERROR(_xlfn.XLOOKUP(D1426,tblEmployees[EmployeeName],tblEmployees[HomeDepartment],""),"")</f>
        <v/>
      </c>
      <c r="F1426" s="17" t="n"/>
      <c r="G1426" s="17" t="n"/>
      <c r="H1426" s="13">
        <f>IFERROR(INDEX(tblTasks[SuggestedCategory],MATCH(tblTime[[#This Row],[TaskName]],tblTasks[TaskName],0)),"")</f>
        <v/>
      </c>
      <c r="I1426" s="17" t="n"/>
      <c r="J1426" s="13">
        <f>IF(tblTime[[#This Row],[CategoryOverwrite]]="",tblTime[[#This Row],[SuggCategory]],tblTime[[#This Row],[CategoryOverwrite]])</f>
        <v/>
      </c>
      <c r="K1426" s="17" t="n"/>
      <c r="L1426" s="17" t="n"/>
      <c r="M1426" s="13">
        <f>IF(COUNTA(tblTime[[#This Row],[TaskName]:[Entity]],tblTime[[#This Row],[FinalCategory]:[Hours]])=4,"FILLED","OPEN")</f>
        <v/>
      </c>
      <c r="N1426" s="13">
        <f>IF(SUMIFS(tblTime[Hours],tblTime[Date],tblTime[[#This Row],[Date]]) &gt; 20, "⚠ Over 20 hours!", "")</f>
        <v/>
      </c>
    </row>
    <row r="1427" hidden="1">
      <c r="B1427" s="14">
        <f>7+B1327</f>
        <v/>
      </c>
      <c r="C1427" s="15">
        <f>C1407</f>
        <v/>
      </c>
      <c r="D1427" s="13">
        <f>$G$2</f>
        <v/>
      </c>
      <c r="E1427" s="13">
        <f>IFERROR(_xlfn.XLOOKUP(D1427,tblEmployees[EmployeeName],tblEmployees[HomeDepartment],""),"")</f>
        <v/>
      </c>
      <c r="F1427" s="17" t="n"/>
      <c r="G1427" s="17" t="n"/>
      <c r="H1427" s="13">
        <f>IFERROR(INDEX(tblTasks[SuggestedCategory],MATCH(tblTime[[#This Row],[TaskName]],tblTasks[TaskName],0)),"")</f>
        <v/>
      </c>
      <c r="I1427" s="17" t="n"/>
      <c r="J1427" s="13">
        <f>IF(tblTime[[#This Row],[CategoryOverwrite]]="",tblTime[[#This Row],[SuggCategory]],tblTime[[#This Row],[CategoryOverwrite]])</f>
        <v/>
      </c>
      <c r="K1427" s="17" t="n"/>
      <c r="L1427" s="17" t="n"/>
      <c r="M1427" s="13">
        <f>IF(COUNTA(tblTime[[#This Row],[TaskName]:[Entity]],tblTime[[#This Row],[FinalCategory]:[Hours]])=4,"FILLED","OPEN")</f>
        <v/>
      </c>
      <c r="N1427" s="13">
        <f>IF(SUMIFS(tblTime[Hours],tblTime[Date],tblTime[[#This Row],[Date]]) &gt; 20, "⚠ Over 20 hours!", "")</f>
        <v/>
      </c>
    </row>
    <row r="1428" hidden="1">
      <c r="B1428" s="14">
        <f>7+B1328</f>
        <v/>
      </c>
      <c r="C1428" s="15">
        <f>C1408</f>
        <v/>
      </c>
      <c r="D1428" s="13">
        <f>$G$2</f>
        <v/>
      </c>
      <c r="E1428" s="13">
        <f>IFERROR(_xlfn.XLOOKUP(D1428,tblEmployees[EmployeeName],tblEmployees[HomeDepartment],""),"")</f>
        <v/>
      </c>
      <c r="F1428" s="17" t="n"/>
      <c r="G1428" s="17" t="n"/>
      <c r="H1428" s="13">
        <f>IFERROR(INDEX(tblTasks[SuggestedCategory],MATCH(tblTime[[#This Row],[TaskName]],tblTasks[TaskName],0)),"")</f>
        <v/>
      </c>
      <c r="I1428" s="17" t="n"/>
      <c r="J1428" s="13">
        <f>IF(tblTime[[#This Row],[CategoryOverwrite]]="",tblTime[[#This Row],[SuggCategory]],tblTime[[#This Row],[CategoryOverwrite]])</f>
        <v/>
      </c>
      <c r="K1428" s="17" t="n"/>
      <c r="L1428" s="17" t="n"/>
      <c r="M1428" s="13">
        <f>IF(COUNTA(tblTime[[#This Row],[TaskName]:[Entity]],tblTime[[#This Row],[FinalCategory]:[Hours]])=4,"FILLED","OPEN")</f>
        <v/>
      </c>
      <c r="N1428" s="13">
        <f>IF(SUMIFS(tblTime[Hours],tblTime[Date],tblTime[[#This Row],[Date]]) &gt; 20, "⚠ Over 20 hours!", "")</f>
        <v/>
      </c>
    </row>
    <row r="1429" hidden="1">
      <c r="B1429" s="14">
        <f>7+B1329</f>
        <v/>
      </c>
      <c r="C1429" s="15">
        <f>C1409</f>
        <v/>
      </c>
      <c r="D1429" s="13">
        <f>$G$2</f>
        <v/>
      </c>
      <c r="E1429" s="13">
        <f>IFERROR(_xlfn.XLOOKUP(D1429,tblEmployees[EmployeeName],tblEmployees[HomeDepartment],""),"")</f>
        <v/>
      </c>
      <c r="F1429" s="17" t="n"/>
      <c r="G1429" s="17" t="n"/>
      <c r="H1429" s="13">
        <f>IFERROR(INDEX(tblTasks[SuggestedCategory],MATCH(tblTime[[#This Row],[TaskName]],tblTasks[TaskName],0)),"")</f>
        <v/>
      </c>
      <c r="I1429" s="17" t="n"/>
      <c r="J1429" s="13">
        <f>IF(tblTime[[#This Row],[CategoryOverwrite]]="",tblTime[[#This Row],[SuggCategory]],tblTime[[#This Row],[CategoryOverwrite]])</f>
        <v/>
      </c>
      <c r="K1429" s="17" t="n"/>
      <c r="L1429" s="17" t="n"/>
      <c r="M1429" s="13">
        <f>IF(COUNTA(tblTime[[#This Row],[TaskName]:[Entity]],tblTime[[#This Row],[FinalCategory]:[Hours]])=4,"FILLED","OPEN")</f>
        <v/>
      </c>
      <c r="N1429" s="13">
        <f>IF(SUMIFS(tblTime[Hours],tblTime[Date],tblTime[[#This Row],[Date]]) &gt; 20, "⚠ Over 20 hours!", "")</f>
        <v/>
      </c>
    </row>
    <row r="1430" hidden="1">
      <c r="B1430" s="14">
        <f>7+B1330</f>
        <v/>
      </c>
      <c r="C1430" s="15">
        <f>C1410</f>
        <v/>
      </c>
      <c r="D1430" s="13">
        <f>$G$2</f>
        <v/>
      </c>
      <c r="E1430" s="13">
        <f>IFERROR(_xlfn.XLOOKUP(D1430,tblEmployees[EmployeeName],tblEmployees[HomeDepartment],""),"")</f>
        <v/>
      </c>
      <c r="F1430" s="17" t="n"/>
      <c r="G1430" s="17" t="n"/>
      <c r="H1430" s="13">
        <f>IFERROR(INDEX(tblTasks[SuggestedCategory],MATCH(tblTime[[#This Row],[TaskName]],tblTasks[TaskName],0)),"")</f>
        <v/>
      </c>
      <c r="I1430" s="17" t="n"/>
      <c r="J1430" s="13">
        <f>IF(tblTime[[#This Row],[CategoryOverwrite]]="",tblTime[[#This Row],[SuggCategory]],tblTime[[#This Row],[CategoryOverwrite]])</f>
        <v/>
      </c>
      <c r="K1430" s="17" t="n"/>
      <c r="L1430" s="17" t="n"/>
      <c r="M1430" s="13">
        <f>IF(COUNTA(tblTime[[#This Row],[TaskName]:[Entity]],tblTime[[#This Row],[FinalCategory]:[Hours]])=4,"FILLED","OPEN")</f>
        <v/>
      </c>
      <c r="N1430" s="13">
        <f>IF(SUMIFS(tblTime[Hours],tblTime[Date],tblTime[[#This Row],[Date]]) &gt; 20, "⚠ Over 20 hours!", "")</f>
        <v/>
      </c>
    </row>
    <row r="1431" hidden="1">
      <c r="B1431" s="14">
        <f>7+B1331</f>
        <v/>
      </c>
      <c r="C1431" s="15">
        <f>C1411</f>
        <v/>
      </c>
      <c r="D1431" s="13">
        <f>$G$2</f>
        <v/>
      </c>
      <c r="E1431" s="13">
        <f>IFERROR(_xlfn.XLOOKUP(D1431,tblEmployees[EmployeeName],tblEmployees[HomeDepartment],""),"")</f>
        <v/>
      </c>
      <c r="F1431" s="17" t="n"/>
      <c r="G1431" s="17" t="n"/>
      <c r="H1431" s="13">
        <f>IFERROR(INDEX(tblTasks[SuggestedCategory],MATCH(tblTime[[#This Row],[TaskName]],tblTasks[TaskName],0)),"")</f>
        <v/>
      </c>
      <c r="I1431" s="17" t="n"/>
      <c r="J1431" s="13">
        <f>IF(tblTime[[#This Row],[CategoryOverwrite]]="",tblTime[[#This Row],[SuggCategory]],tblTime[[#This Row],[CategoryOverwrite]])</f>
        <v/>
      </c>
      <c r="K1431" s="17" t="n"/>
      <c r="L1431" s="17" t="n"/>
      <c r="M1431" s="13">
        <f>IF(COUNTA(tblTime[[#This Row],[TaskName]:[Entity]],tblTime[[#This Row],[FinalCategory]:[Hours]])=4,"FILLED","OPEN")</f>
        <v/>
      </c>
      <c r="N1431" s="13">
        <f>IF(SUMIFS(tblTime[Hours],tblTime[Date],tblTime[[#This Row],[Date]]) &gt; 20, "⚠ Over 20 hours!", "")</f>
        <v/>
      </c>
    </row>
    <row r="1432" hidden="1">
      <c r="B1432" s="14">
        <f>7+B1332</f>
        <v/>
      </c>
      <c r="C1432" s="15">
        <f>C1412</f>
        <v/>
      </c>
      <c r="D1432" s="13">
        <f>$G$2</f>
        <v/>
      </c>
      <c r="E1432" s="13">
        <f>IFERROR(_xlfn.XLOOKUP(D1432,tblEmployees[EmployeeName],tblEmployees[HomeDepartment],""),"")</f>
        <v/>
      </c>
      <c r="F1432" s="17" t="n"/>
      <c r="G1432" s="17" t="n"/>
      <c r="H1432" s="13">
        <f>IFERROR(INDEX(tblTasks[SuggestedCategory],MATCH(tblTime[[#This Row],[TaskName]],tblTasks[TaskName],0)),"")</f>
        <v/>
      </c>
      <c r="I1432" s="17" t="n"/>
      <c r="J1432" s="13">
        <f>IF(tblTime[[#This Row],[CategoryOverwrite]]="",tblTime[[#This Row],[SuggCategory]],tblTime[[#This Row],[CategoryOverwrite]])</f>
        <v/>
      </c>
      <c r="K1432" s="17" t="n"/>
      <c r="L1432" s="17" t="n"/>
      <c r="M1432" s="13">
        <f>IF(COUNTA(tblTime[[#This Row],[TaskName]:[Entity]],tblTime[[#This Row],[FinalCategory]:[Hours]])=4,"FILLED","OPEN")</f>
        <v/>
      </c>
      <c r="N1432" s="13">
        <f>IF(SUMIFS(tblTime[Hours],tblTime[Date],tblTime[[#This Row],[Date]]) &gt; 20, "⚠ Over 20 hours!", "")</f>
        <v/>
      </c>
    </row>
    <row r="1433" hidden="1">
      <c r="B1433" s="14">
        <f>7+B1333</f>
        <v/>
      </c>
      <c r="C1433" s="15">
        <f>C1413</f>
        <v/>
      </c>
      <c r="D1433" s="13">
        <f>$G$2</f>
        <v/>
      </c>
      <c r="E1433" s="13">
        <f>IFERROR(_xlfn.XLOOKUP(D1433,tblEmployees[EmployeeName],tblEmployees[HomeDepartment],""),"")</f>
        <v/>
      </c>
      <c r="F1433" s="17" t="n"/>
      <c r="G1433" s="17" t="n"/>
      <c r="H1433" s="13">
        <f>IFERROR(INDEX(tblTasks[SuggestedCategory],MATCH(tblTime[[#This Row],[TaskName]],tblTasks[TaskName],0)),"")</f>
        <v/>
      </c>
      <c r="I1433" s="17" t="n"/>
      <c r="J1433" s="13">
        <f>IF(tblTime[[#This Row],[CategoryOverwrite]]="",tblTime[[#This Row],[SuggCategory]],tblTime[[#This Row],[CategoryOverwrite]])</f>
        <v/>
      </c>
      <c r="K1433" s="17" t="n"/>
      <c r="L1433" s="17" t="n"/>
      <c r="M1433" s="13">
        <f>IF(COUNTA(tblTime[[#This Row],[TaskName]:[Entity]],tblTime[[#This Row],[FinalCategory]:[Hours]])=4,"FILLED","OPEN")</f>
        <v/>
      </c>
      <c r="N1433" s="13">
        <f>IF(SUMIFS(tblTime[Hours],tblTime[Date],tblTime[[#This Row],[Date]]) &gt; 20, "⚠ Over 20 hours!", "")</f>
        <v/>
      </c>
    </row>
    <row r="1434" hidden="1">
      <c r="B1434" s="14">
        <f>7+B1334</f>
        <v/>
      </c>
      <c r="C1434" s="15">
        <f>C1414</f>
        <v/>
      </c>
      <c r="D1434" s="13">
        <f>$G$2</f>
        <v/>
      </c>
      <c r="E1434" s="13">
        <f>IFERROR(_xlfn.XLOOKUP(D1434,tblEmployees[EmployeeName],tblEmployees[HomeDepartment],""),"")</f>
        <v/>
      </c>
      <c r="F1434" s="17" t="n"/>
      <c r="G1434" s="17" t="n"/>
      <c r="H1434" s="13">
        <f>IFERROR(INDEX(tblTasks[SuggestedCategory],MATCH(tblTime[[#This Row],[TaskName]],tblTasks[TaskName],0)),"")</f>
        <v/>
      </c>
      <c r="I1434" s="17" t="n"/>
      <c r="J1434" s="13">
        <f>IF(tblTime[[#This Row],[CategoryOverwrite]]="",tblTime[[#This Row],[SuggCategory]],tblTime[[#This Row],[CategoryOverwrite]])</f>
        <v/>
      </c>
      <c r="K1434" s="17" t="n"/>
      <c r="L1434" s="17" t="n"/>
      <c r="M1434" s="13">
        <f>IF(COUNTA(tblTime[[#This Row],[TaskName]:[Entity]],tblTime[[#This Row],[FinalCategory]:[Hours]])=4,"FILLED","OPEN")</f>
        <v/>
      </c>
      <c r="N1434" s="13">
        <f>IF(SUMIFS(tblTime[Hours],tblTime[Date],tblTime[[#This Row],[Date]]) &gt; 20, "⚠ Over 20 hours!", "")</f>
        <v/>
      </c>
    </row>
    <row r="1435" hidden="1">
      <c r="B1435" s="14">
        <f>7+B1335</f>
        <v/>
      </c>
      <c r="C1435" s="15">
        <f>C1415</f>
        <v/>
      </c>
      <c r="D1435" s="13">
        <f>$G$2</f>
        <v/>
      </c>
      <c r="E1435" s="13">
        <f>IFERROR(_xlfn.XLOOKUP(D1435,tblEmployees[EmployeeName],tblEmployees[HomeDepartment],""),"")</f>
        <v/>
      </c>
      <c r="F1435" s="17" t="n"/>
      <c r="G1435" s="17" t="n"/>
      <c r="H1435" s="13">
        <f>IFERROR(INDEX(tblTasks[SuggestedCategory],MATCH(tblTime[[#This Row],[TaskName]],tblTasks[TaskName],0)),"")</f>
        <v/>
      </c>
      <c r="I1435" s="17" t="n"/>
      <c r="J1435" s="13">
        <f>IF(tblTime[[#This Row],[CategoryOverwrite]]="",tblTime[[#This Row],[SuggCategory]],tblTime[[#This Row],[CategoryOverwrite]])</f>
        <v/>
      </c>
      <c r="K1435" s="17" t="n"/>
      <c r="L1435" s="17" t="n"/>
      <c r="M1435" s="13">
        <f>IF(COUNTA(tblTime[[#This Row],[TaskName]:[Entity]],tblTime[[#This Row],[FinalCategory]:[Hours]])=4,"FILLED","OPEN")</f>
        <v/>
      </c>
      <c r="N1435" s="13">
        <f>IF(SUMIFS(tblTime[Hours],tblTime[Date],tblTime[[#This Row],[Date]]) &gt; 20, "⚠ Over 20 hours!", "")</f>
        <v/>
      </c>
    </row>
    <row r="1436" hidden="1">
      <c r="B1436" s="14">
        <f>7+B1336</f>
        <v/>
      </c>
      <c r="C1436" s="15">
        <f>C1416</f>
        <v/>
      </c>
      <c r="D1436" s="13">
        <f>$G$2</f>
        <v/>
      </c>
      <c r="E1436" s="13">
        <f>IFERROR(_xlfn.XLOOKUP(D1436,tblEmployees[EmployeeName],tblEmployees[HomeDepartment],""),"")</f>
        <v/>
      </c>
      <c r="F1436" s="17" t="n"/>
      <c r="G1436" s="17" t="n"/>
      <c r="H1436" s="13">
        <f>IFERROR(INDEX(tblTasks[SuggestedCategory],MATCH(tblTime[[#This Row],[TaskName]],tblTasks[TaskName],0)),"")</f>
        <v/>
      </c>
      <c r="I1436" s="17" t="n"/>
      <c r="J1436" s="13">
        <f>IF(tblTime[[#This Row],[CategoryOverwrite]]="",tblTime[[#This Row],[SuggCategory]],tblTime[[#This Row],[CategoryOverwrite]])</f>
        <v/>
      </c>
      <c r="K1436" s="17" t="n"/>
      <c r="L1436" s="17" t="n"/>
      <c r="M1436" s="13">
        <f>IF(COUNTA(tblTime[[#This Row],[TaskName]:[Entity]],tblTime[[#This Row],[FinalCategory]:[Hours]])=4,"FILLED","OPEN")</f>
        <v/>
      </c>
      <c r="N1436" s="13">
        <f>IF(SUMIFS(tblTime[Hours],tblTime[Date],tblTime[[#This Row],[Date]]) &gt; 20, "⚠ Over 20 hours!", "")</f>
        <v/>
      </c>
    </row>
    <row r="1437" hidden="1">
      <c r="B1437" s="14">
        <f>7+B1337</f>
        <v/>
      </c>
      <c r="C1437" s="15">
        <f>C1417</f>
        <v/>
      </c>
      <c r="D1437" s="13">
        <f>$G$2</f>
        <v/>
      </c>
      <c r="E1437" s="13">
        <f>IFERROR(_xlfn.XLOOKUP(D1437,tblEmployees[EmployeeName],tblEmployees[HomeDepartment],""),"")</f>
        <v/>
      </c>
      <c r="F1437" s="17" t="n"/>
      <c r="G1437" s="17" t="n"/>
      <c r="H1437" s="13">
        <f>IFERROR(INDEX(tblTasks[SuggestedCategory],MATCH(tblTime[[#This Row],[TaskName]],tblTasks[TaskName],0)),"")</f>
        <v/>
      </c>
      <c r="I1437" s="17" t="n"/>
      <c r="J1437" s="13">
        <f>IF(tblTime[[#This Row],[CategoryOverwrite]]="",tblTime[[#This Row],[SuggCategory]],tblTime[[#This Row],[CategoryOverwrite]])</f>
        <v/>
      </c>
      <c r="K1437" s="17" t="n"/>
      <c r="L1437" s="17" t="n"/>
      <c r="M1437" s="13">
        <f>IF(COUNTA(tblTime[[#This Row],[TaskName]:[Entity]],tblTime[[#This Row],[FinalCategory]:[Hours]])=4,"FILLED","OPEN")</f>
        <v/>
      </c>
      <c r="N1437" s="13">
        <f>IF(SUMIFS(tblTime[Hours],tblTime[Date],tblTime[[#This Row],[Date]]) &gt; 20, "⚠ Over 20 hours!", "")</f>
        <v/>
      </c>
    </row>
    <row r="1438" hidden="1">
      <c r="B1438" s="14">
        <f>7+B1338</f>
        <v/>
      </c>
      <c r="C1438" s="15">
        <f>C1418</f>
        <v/>
      </c>
      <c r="D1438" s="13">
        <f>$G$2</f>
        <v/>
      </c>
      <c r="E1438" s="13">
        <f>IFERROR(_xlfn.XLOOKUP(D1438,tblEmployees[EmployeeName],tblEmployees[HomeDepartment],""),"")</f>
        <v/>
      </c>
      <c r="F1438" s="17" t="n"/>
      <c r="G1438" s="17" t="n"/>
      <c r="H1438" s="13">
        <f>IFERROR(INDEX(tblTasks[SuggestedCategory],MATCH(tblTime[[#This Row],[TaskName]],tblTasks[TaskName],0)),"")</f>
        <v/>
      </c>
      <c r="I1438" s="17" t="n"/>
      <c r="J1438" s="13">
        <f>IF(tblTime[[#This Row],[CategoryOverwrite]]="",tblTime[[#This Row],[SuggCategory]],tblTime[[#This Row],[CategoryOverwrite]])</f>
        <v/>
      </c>
      <c r="K1438" s="17" t="n"/>
      <c r="L1438" s="17" t="n"/>
      <c r="M1438" s="13">
        <f>IF(COUNTA(tblTime[[#This Row],[TaskName]:[Entity]],tblTime[[#This Row],[FinalCategory]:[Hours]])=4,"FILLED","OPEN")</f>
        <v/>
      </c>
      <c r="N1438" s="13">
        <f>IF(SUMIFS(tblTime[Hours],tblTime[Date],tblTime[[#This Row],[Date]]) &gt; 20, "⚠ Over 20 hours!", "")</f>
        <v/>
      </c>
    </row>
    <row r="1439" hidden="1">
      <c r="B1439" s="14">
        <f>7+B1339</f>
        <v/>
      </c>
      <c r="C1439" s="15">
        <f>C1419</f>
        <v/>
      </c>
      <c r="D1439" s="13">
        <f>$G$2</f>
        <v/>
      </c>
      <c r="E1439" s="13">
        <f>IFERROR(_xlfn.XLOOKUP(D1439,tblEmployees[EmployeeName],tblEmployees[HomeDepartment],""),"")</f>
        <v/>
      </c>
      <c r="F1439" s="17" t="n"/>
      <c r="G1439" s="17" t="n"/>
      <c r="H1439" s="13">
        <f>IFERROR(INDEX(tblTasks[SuggestedCategory],MATCH(tblTime[[#This Row],[TaskName]],tblTasks[TaskName],0)),"")</f>
        <v/>
      </c>
      <c r="I1439" s="17" t="n"/>
      <c r="J1439" s="13">
        <f>IF(tblTime[[#This Row],[CategoryOverwrite]]="",tblTime[[#This Row],[SuggCategory]],tblTime[[#This Row],[CategoryOverwrite]])</f>
        <v/>
      </c>
      <c r="K1439" s="17" t="n"/>
      <c r="L1439" s="17" t="n"/>
      <c r="M1439" s="13">
        <f>IF(COUNTA(tblTime[[#This Row],[TaskName]:[Entity]],tblTime[[#This Row],[FinalCategory]:[Hours]])=4,"FILLED","OPEN")</f>
        <v/>
      </c>
      <c r="N1439" s="13">
        <f>IF(SUMIFS(tblTime[Hours],tblTime[Date],tblTime[[#This Row],[Date]]) &gt; 20, "⚠ Over 20 hours!", "")</f>
        <v/>
      </c>
    </row>
    <row r="1440" hidden="1">
      <c r="B1440" s="14">
        <f>7+B1340</f>
        <v/>
      </c>
      <c r="C1440" s="15">
        <f>C1420</f>
        <v/>
      </c>
      <c r="D1440" s="13">
        <f>$G$2</f>
        <v/>
      </c>
      <c r="E1440" s="13">
        <f>IFERROR(_xlfn.XLOOKUP(D1440,tblEmployees[EmployeeName],tblEmployees[HomeDepartment],""),"")</f>
        <v/>
      </c>
      <c r="F1440" s="17" t="n"/>
      <c r="G1440" s="17" t="n"/>
      <c r="H1440" s="13">
        <f>IFERROR(INDEX(tblTasks[SuggestedCategory],MATCH(tblTime[[#This Row],[TaskName]],tblTasks[TaskName],0)),"")</f>
        <v/>
      </c>
      <c r="I1440" s="17" t="n"/>
      <c r="J1440" s="13">
        <f>IF(tblTime[[#This Row],[CategoryOverwrite]]="",tblTime[[#This Row],[SuggCategory]],tblTime[[#This Row],[CategoryOverwrite]])</f>
        <v/>
      </c>
      <c r="K1440" s="17" t="n"/>
      <c r="L1440" s="17" t="n"/>
      <c r="M1440" s="13">
        <f>IF(COUNTA(tblTime[[#This Row],[TaskName]:[Entity]],tblTime[[#This Row],[FinalCategory]:[Hours]])=4,"FILLED","OPEN")</f>
        <v/>
      </c>
      <c r="N1440" s="13">
        <f>IF(SUMIFS(tblTime[Hours],tblTime[Date],tblTime[[#This Row],[Date]]) &gt; 20, "⚠ Over 20 hours!", "")</f>
        <v/>
      </c>
    </row>
    <row r="1441" hidden="1">
      <c r="B1441" s="14">
        <f>7+B1341</f>
        <v/>
      </c>
      <c r="C1441" s="15">
        <f>C1421</f>
        <v/>
      </c>
      <c r="D1441" s="13">
        <f>$G$2</f>
        <v/>
      </c>
      <c r="E1441" s="13">
        <f>IFERROR(_xlfn.XLOOKUP(D1441,tblEmployees[EmployeeName],tblEmployees[HomeDepartment],""),"")</f>
        <v/>
      </c>
      <c r="F1441" s="17" t="n"/>
      <c r="G1441" s="17" t="n"/>
      <c r="H1441" s="13">
        <f>IFERROR(INDEX(tblTasks[SuggestedCategory],MATCH(tblTime[[#This Row],[TaskName]],tblTasks[TaskName],0)),"")</f>
        <v/>
      </c>
      <c r="I1441" s="17" t="n"/>
      <c r="J1441" s="13">
        <f>IF(tblTime[[#This Row],[CategoryOverwrite]]="",tblTime[[#This Row],[SuggCategory]],tblTime[[#This Row],[CategoryOverwrite]])</f>
        <v/>
      </c>
      <c r="K1441" s="17" t="n"/>
      <c r="L1441" s="17" t="n"/>
      <c r="M1441" s="13">
        <f>IF(COUNTA(tblTime[[#This Row],[TaskName]:[Entity]],tblTime[[#This Row],[FinalCategory]:[Hours]])=4,"FILLED","OPEN")</f>
        <v/>
      </c>
      <c r="N1441" s="13">
        <f>IF(SUMIFS(tblTime[Hours],tblTime[Date],tblTime[[#This Row],[Date]]) &gt; 20, "⚠ Over 20 hours!", "")</f>
        <v/>
      </c>
    </row>
    <row r="1442" hidden="1">
      <c r="B1442" s="14">
        <f>7+B1342</f>
        <v/>
      </c>
      <c r="C1442" s="15">
        <f>C1422</f>
        <v/>
      </c>
      <c r="D1442" s="13">
        <f>$G$2</f>
        <v/>
      </c>
      <c r="E1442" s="13">
        <f>IFERROR(_xlfn.XLOOKUP(D1442,tblEmployees[EmployeeName],tblEmployees[HomeDepartment],""),"")</f>
        <v/>
      </c>
      <c r="F1442" s="17" t="n"/>
      <c r="G1442" s="17" t="n"/>
      <c r="H1442" s="13">
        <f>IFERROR(INDEX(tblTasks[SuggestedCategory],MATCH(tblTime[[#This Row],[TaskName]],tblTasks[TaskName],0)),"")</f>
        <v/>
      </c>
      <c r="I1442" s="17" t="n"/>
      <c r="J1442" s="13">
        <f>IF(tblTime[[#This Row],[CategoryOverwrite]]="",tblTime[[#This Row],[SuggCategory]],tblTime[[#This Row],[CategoryOverwrite]])</f>
        <v/>
      </c>
      <c r="K1442" s="17" t="n"/>
      <c r="L1442" s="17" t="n"/>
      <c r="M1442" s="13">
        <f>IF(COUNTA(tblTime[[#This Row],[TaskName]:[Entity]],tblTime[[#This Row],[FinalCategory]:[Hours]])=4,"FILLED","OPEN")</f>
        <v/>
      </c>
      <c r="N1442" s="13">
        <f>IF(SUMIFS(tblTime[Hours],tblTime[Date],tblTime[[#This Row],[Date]]) &gt; 20, "⚠ Over 20 hours!", "")</f>
        <v/>
      </c>
    </row>
    <row r="1443" hidden="1">
      <c r="B1443" s="14">
        <f>7+B1343</f>
        <v/>
      </c>
      <c r="C1443" s="15">
        <f>C1423</f>
        <v/>
      </c>
      <c r="D1443" s="13">
        <f>$G$2</f>
        <v/>
      </c>
      <c r="E1443" s="13">
        <f>IFERROR(_xlfn.XLOOKUP(D1443,tblEmployees[EmployeeName],tblEmployees[HomeDepartment],""),"")</f>
        <v/>
      </c>
      <c r="F1443" s="17" t="n"/>
      <c r="G1443" s="17" t="n"/>
      <c r="H1443" s="13">
        <f>IFERROR(INDEX(tblTasks[SuggestedCategory],MATCH(tblTime[[#This Row],[TaskName]],tblTasks[TaskName],0)),"")</f>
        <v/>
      </c>
      <c r="I1443" s="17" t="n"/>
      <c r="J1443" s="13">
        <f>IF(tblTime[[#This Row],[CategoryOverwrite]]="",tblTime[[#This Row],[SuggCategory]],tblTime[[#This Row],[CategoryOverwrite]])</f>
        <v/>
      </c>
      <c r="K1443" s="17" t="n"/>
      <c r="L1443" s="17" t="n"/>
      <c r="M1443" s="13">
        <f>IF(COUNTA(tblTime[[#This Row],[TaskName]:[Entity]],tblTime[[#This Row],[FinalCategory]:[Hours]])=4,"FILLED","OPEN")</f>
        <v/>
      </c>
      <c r="N1443" s="13">
        <f>IF(SUMIFS(tblTime[Hours],tblTime[Date],tblTime[[#This Row],[Date]]) &gt; 20, "⚠ Over 20 hours!", "")</f>
        <v/>
      </c>
    </row>
    <row r="1444" hidden="1">
      <c r="B1444" s="14">
        <f>7+B1344</f>
        <v/>
      </c>
      <c r="C1444" s="15">
        <f>C1424</f>
        <v/>
      </c>
      <c r="D1444" s="13">
        <f>$G$2</f>
        <v/>
      </c>
      <c r="E1444" s="13">
        <f>IFERROR(_xlfn.XLOOKUP(D1444,tblEmployees[EmployeeName],tblEmployees[HomeDepartment],""),"")</f>
        <v/>
      </c>
      <c r="F1444" s="17" t="n"/>
      <c r="G1444" s="17" t="n"/>
      <c r="H1444" s="13">
        <f>IFERROR(INDEX(tblTasks[SuggestedCategory],MATCH(tblTime[[#This Row],[TaskName]],tblTasks[TaskName],0)),"")</f>
        <v/>
      </c>
      <c r="I1444" s="17" t="n"/>
      <c r="J1444" s="13">
        <f>IF(tblTime[[#This Row],[CategoryOverwrite]]="",tblTime[[#This Row],[SuggCategory]],tblTime[[#This Row],[CategoryOverwrite]])</f>
        <v/>
      </c>
      <c r="K1444" s="17" t="n"/>
      <c r="L1444" s="17" t="n"/>
      <c r="M1444" s="13">
        <f>IF(COUNTA(tblTime[[#This Row],[TaskName]:[Entity]],tblTime[[#This Row],[FinalCategory]:[Hours]])=4,"FILLED","OPEN")</f>
        <v/>
      </c>
      <c r="N1444" s="13">
        <f>IF(SUMIFS(tblTime[Hours],tblTime[Date],tblTime[[#This Row],[Date]]) &gt; 20, "⚠ Over 20 hours!", "")</f>
        <v/>
      </c>
    </row>
    <row r="1445" hidden="1">
      <c r="B1445" s="14">
        <f>7+B1345</f>
        <v/>
      </c>
      <c r="C1445" s="15">
        <f>C1425</f>
        <v/>
      </c>
      <c r="D1445" s="13">
        <f>$G$2</f>
        <v/>
      </c>
      <c r="E1445" s="13">
        <f>IFERROR(_xlfn.XLOOKUP(D1445,tblEmployees[EmployeeName],tblEmployees[HomeDepartment],""),"")</f>
        <v/>
      </c>
      <c r="F1445" s="17" t="n"/>
      <c r="G1445" s="17" t="n"/>
      <c r="H1445" s="13">
        <f>IFERROR(INDEX(tblTasks[SuggestedCategory],MATCH(tblTime[[#This Row],[TaskName]],tblTasks[TaskName],0)),"")</f>
        <v/>
      </c>
      <c r="I1445" s="17" t="n"/>
      <c r="J1445" s="13">
        <f>IF(tblTime[[#This Row],[CategoryOverwrite]]="",tblTime[[#This Row],[SuggCategory]],tblTime[[#This Row],[CategoryOverwrite]])</f>
        <v/>
      </c>
      <c r="K1445" s="17" t="n"/>
      <c r="L1445" s="17" t="n"/>
      <c r="M1445" s="13">
        <f>IF(COUNTA(tblTime[[#This Row],[TaskName]:[Entity]],tblTime[[#This Row],[FinalCategory]:[Hours]])=4,"FILLED","OPEN")</f>
        <v/>
      </c>
      <c r="N1445" s="13">
        <f>IF(SUMIFS(tblTime[Hours],tblTime[Date],tblTime[[#This Row],[Date]]) &gt; 20, "⚠ Over 20 hours!", "")</f>
        <v/>
      </c>
    </row>
    <row r="1446" hidden="1">
      <c r="B1446" s="14">
        <f>7+B1346</f>
        <v/>
      </c>
      <c r="C1446" s="15">
        <f>C1426</f>
        <v/>
      </c>
      <c r="D1446" s="13">
        <f>$G$2</f>
        <v/>
      </c>
      <c r="E1446" s="13">
        <f>IFERROR(_xlfn.XLOOKUP(D1446,tblEmployees[EmployeeName],tblEmployees[HomeDepartment],""),"")</f>
        <v/>
      </c>
      <c r="F1446" s="17" t="n"/>
      <c r="G1446" s="17" t="n"/>
      <c r="H1446" s="13">
        <f>IFERROR(INDEX(tblTasks[SuggestedCategory],MATCH(tblTime[[#This Row],[TaskName]],tblTasks[TaskName],0)),"")</f>
        <v/>
      </c>
      <c r="I1446" s="17" t="n"/>
      <c r="J1446" s="13">
        <f>IF(tblTime[[#This Row],[CategoryOverwrite]]="",tblTime[[#This Row],[SuggCategory]],tblTime[[#This Row],[CategoryOverwrite]])</f>
        <v/>
      </c>
      <c r="K1446" s="17" t="n"/>
      <c r="L1446" s="17" t="n"/>
      <c r="M1446" s="13">
        <f>IF(COUNTA(tblTime[[#This Row],[TaskName]:[Entity]],tblTime[[#This Row],[FinalCategory]:[Hours]])=4,"FILLED","OPEN")</f>
        <v/>
      </c>
      <c r="N1446" s="13">
        <f>IF(SUMIFS(tblTime[Hours],tblTime[Date],tblTime[[#This Row],[Date]]) &gt; 20, "⚠ Over 20 hours!", "")</f>
        <v/>
      </c>
    </row>
    <row r="1447" hidden="1">
      <c r="B1447" s="14">
        <f>7+B1347</f>
        <v/>
      </c>
      <c r="C1447" s="15">
        <f>C1427</f>
        <v/>
      </c>
      <c r="D1447" s="13">
        <f>$G$2</f>
        <v/>
      </c>
      <c r="E1447" s="13">
        <f>IFERROR(_xlfn.XLOOKUP(D1447,tblEmployees[EmployeeName],tblEmployees[HomeDepartment],""),"")</f>
        <v/>
      </c>
      <c r="F1447" s="17" t="n"/>
      <c r="G1447" s="17" t="n"/>
      <c r="H1447" s="13">
        <f>IFERROR(INDEX(tblTasks[SuggestedCategory],MATCH(tblTime[[#This Row],[TaskName]],tblTasks[TaskName],0)),"")</f>
        <v/>
      </c>
      <c r="I1447" s="17" t="n"/>
      <c r="J1447" s="13">
        <f>IF(tblTime[[#This Row],[CategoryOverwrite]]="",tblTime[[#This Row],[SuggCategory]],tblTime[[#This Row],[CategoryOverwrite]])</f>
        <v/>
      </c>
      <c r="K1447" s="17" t="n"/>
      <c r="L1447" s="17" t="n"/>
      <c r="M1447" s="13">
        <f>IF(COUNTA(tblTime[[#This Row],[TaskName]:[Entity]],tblTime[[#This Row],[FinalCategory]:[Hours]])=4,"FILLED","OPEN")</f>
        <v/>
      </c>
      <c r="N1447" s="13">
        <f>IF(SUMIFS(tblTime[Hours],tblTime[Date],tblTime[[#This Row],[Date]]) &gt; 20, "⚠ Over 20 hours!", "")</f>
        <v/>
      </c>
    </row>
    <row r="1448" hidden="1">
      <c r="B1448" s="14">
        <f>7+B1348</f>
        <v/>
      </c>
      <c r="C1448" s="15">
        <f>C1428</f>
        <v/>
      </c>
      <c r="D1448" s="13">
        <f>$G$2</f>
        <v/>
      </c>
      <c r="E1448" s="13">
        <f>IFERROR(_xlfn.XLOOKUP(D1448,tblEmployees[EmployeeName],tblEmployees[HomeDepartment],""),"")</f>
        <v/>
      </c>
      <c r="F1448" s="17" t="n"/>
      <c r="G1448" s="17" t="n"/>
      <c r="H1448" s="13">
        <f>IFERROR(INDEX(tblTasks[SuggestedCategory],MATCH(tblTime[[#This Row],[TaskName]],tblTasks[TaskName],0)),"")</f>
        <v/>
      </c>
      <c r="I1448" s="17" t="n"/>
      <c r="J1448" s="13">
        <f>IF(tblTime[[#This Row],[CategoryOverwrite]]="",tblTime[[#This Row],[SuggCategory]],tblTime[[#This Row],[CategoryOverwrite]])</f>
        <v/>
      </c>
      <c r="K1448" s="17" t="n"/>
      <c r="L1448" s="17" t="n"/>
      <c r="M1448" s="13">
        <f>IF(COUNTA(tblTime[[#This Row],[TaskName]:[Entity]],tblTime[[#This Row],[FinalCategory]:[Hours]])=4,"FILLED","OPEN")</f>
        <v/>
      </c>
      <c r="N1448" s="13">
        <f>IF(SUMIFS(tblTime[Hours],tblTime[Date],tblTime[[#This Row],[Date]]) &gt; 20, "⚠ Over 20 hours!", "")</f>
        <v/>
      </c>
    </row>
    <row r="1449" hidden="1">
      <c r="B1449" s="14">
        <f>7+B1349</f>
        <v/>
      </c>
      <c r="C1449" s="15">
        <f>C1429</f>
        <v/>
      </c>
      <c r="D1449" s="13">
        <f>$G$2</f>
        <v/>
      </c>
      <c r="E1449" s="13">
        <f>IFERROR(_xlfn.XLOOKUP(D1449,tblEmployees[EmployeeName],tblEmployees[HomeDepartment],""),"")</f>
        <v/>
      </c>
      <c r="F1449" s="17" t="n"/>
      <c r="G1449" s="17" t="n"/>
      <c r="H1449" s="13">
        <f>IFERROR(INDEX(tblTasks[SuggestedCategory],MATCH(tblTime[[#This Row],[TaskName]],tblTasks[TaskName],0)),"")</f>
        <v/>
      </c>
      <c r="I1449" s="17" t="n"/>
      <c r="J1449" s="13">
        <f>IF(tblTime[[#This Row],[CategoryOverwrite]]="",tblTime[[#This Row],[SuggCategory]],tblTime[[#This Row],[CategoryOverwrite]])</f>
        <v/>
      </c>
      <c r="K1449" s="17" t="n"/>
      <c r="L1449" s="17" t="n"/>
      <c r="M1449" s="13">
        <f>IF(COUNTA(tblTime[[#This Row],[TaskName]:[Entity]],tblTime[[#This Row],[FinalCategory]:[Hours]])=4,"FILLED","OPEN")</f>
        <v/>
      </c>
      <c r="N1449" s="13">
        <f>IF(SUMIFS(tblTime[Hours],tblTime[Date],tblTime[[#This Row],[Date]]) &gt; 20, "⚠ Over 20 hours!", "")</f>
        <v/>
      </c>
    </row>
    <row r="1450" hidden="1">
      <c r="B1450" s="14">
        <f>7+B1350</f>
        <v/>
      </c>
      <c r="C1450" s="15">
        <f>C1430</f>
        <v/>
      </c>
      <c r="D1450" s="13">
        <f>$G$2</f>
        <v/>
      </c>
      <c r="E1450" s="13">
        <f>IFERROR(_xlfn.XLOOKUP(D1450,tblEmployees[EmployeeName],tblEmployees[HomeDepartment],""),"")</f>
        <v/>
      </c>
      <c r="F1450" s="17" t="n"/>
      <c r="G1450" s="17" t="n"/>
      <c r="H1450" s="13">
        <f>IFERROR(INDEX(tblTasks[SuggestedCategory],MATCH(tblTime[[#This Row],[TaskName]],tblTasks[TaskName],0)),"")</f>
        <v/>
      </c>
      <c r="I1450" s="17" t="n"/>
      <c r="J1450" s="13">
        <f>IF(tblTime[[#This Row],[CategoryOverwrite]]="",tblTime[[#This Row],[SuggCategory]],tblTime[[#This Row],[CategoryOverwrite]])</f>
        <v/>
      </c>
      <c r="K1450" s="17" t="n"/>
      <c r="L1450" s="17" t="n"/>
      <c r="M1450" s="13">
        <f>IF(COUNTA(tblTime[[#This Row],[TaskName]:[Entity]],tblTime[[#This Row],[FinalCategory]:[Hours]])=4,"FILLED","OPEN")</f>
        <v/>
      </c>
      <c r="N1450" s="13">
        <f>IF(SUMIFS(tblTime[Hours],tblTime[Date],tblTime[[#This Row],[Date]]) &gt; 20, "⚠ Over 20 hours!", "")</f>
        <v/>
      </c>
    </row>
    <row r="1451" hidden="1">
      <c r="B1451" s="14">
        <f>7+B1351</f>
        <v/>
      </c>
      <c r="C1451" s="15">
        <f>C1431</f>
        <v/>
      </c>
      <c r="D1451" s="13">
        <f>$G$2</f>
        <v/>
      </c>
      <c r="E1451" s="13">
        <f>IFERROR(_xlfn.XLOOKUP(D1451,tblEmployees[EmployeeName],tblEmployees[HomeDepartment],""),"")</f>
        <v/>
      </c>
      <c r="F1451" s="17" t="n"/>
      <c r="G1451" s="17" t="n"/>
      <c r="H1451" s="13">
        <f>IFERROR(INDEX(tblTasks[SuggestedCategory],MATCH(tblTime[[#This Row],[TaskName]],tblTasks[TaskName],0)),"")</f>
        <v/>
      </c>
      <c r="I1451" s="17" t="n"/>
      <c r="J1451" s="13">
        <f>IF(tblTime[[#This Row],[CategoryOverwrite]]="",tblTime[[#This Row],[SuggCategory]],tblTime[[#This Row],[CategoryOverwrite]])</f>
        <v/>
      </c>
      <c r="K1451" s="17" t="n"/>
      <c r="L1451" s="17" t="n"/>
      <c r="M1451" s="13">
        <f>IF(COUNTA(tblTime[[#This Row],[TaskName]:[Entity]],tblTime[[#This Row],[FinalCategory]:[Hours]])=4,"FILLED","OPEN")</f>
        <v/>
      </c>
      <c r="N1451" s="13">
        <f>IF(SUMIFS(tblTime[Hours],tblTime[Date],tblTime[[#This Row],[Date]]) &gt; 20, "⚠ Over 20 hours!", "")</f>
        <v/>
      </c>
    </row>
    <row r="1452" hidden="1">
      <c r="B1452" s="14">
        <f>7+B1352</f>
        <v/>
      </c>
      <c r="C1452" s="15">
        <f>C1432</f>
        <v/>
      </c>
      <c r="D1452" s="13">
        <f>$G$2</f>
        <v/>
      </c>
      <c r="E1452" s="13">
        <f>IFERROR(_xlfn.XLOOKUP(D1452,tblEmployees[EmployeeName],tblEmployees[HomeDepartment],""),"")</f>
        <v/>
      </c>
      <c r="F1452" s="17" t="n"/>
      <c r="G1452" s="17" t="n"/>
      <c r="H1452" s="13">
        <f>IFERROR(INDEX(tblTasks[SuggestedCategory],MATCH(tblTime[[#This Row],[TaskName]],tblTasks[TaskName],0)),"")</f>
        <v/>
      </c>
      <c r="I1452" s="17" t="n"/>
      <c r="J1452" s="13">
        <f>IF(tblTime[[#This Row],[CategoryOverwrite]]="",tblTime[[#This Row],[SuggCategory]],tblTime[[#This Row],[CategoryOverwrite]])</f>
        <v/>
      </c>
      <c r="K1452" s="17" t="n"/>
      <c r="L1452" s="17" t="n"/>
      <c r="M1452" s="13">
        <f>IF(COUNTA(tblTime[[#This Row],[TaskName]:[Entity]],tblTime[[#This Row],[FinalCategory]:[Hours]])=4,"FILLED","OPEN")</f>
        <v/>
      </c>
      <c r="N1452" s="13">
        <f>IF(SUMIFS(tblTime[Hours],tblTime[Date],tblTime[[#This Row],[Date]]) &gt; 20, "⚠ Over 20 hours!", "")</f>
        <v/>
      </c>
    </row>
    <row r="1453" hidden="1">
      <c r="B1453" s="14">
        <f>7+B1353</f>
        <v/>
      </c>
      <c r="C1453" s="15">
        <f>C1433</f>
        <v/>
      </c>
      <c r="D1453" s="13">
        <f>$G$2</f>
        <v/>
      </c>
      <c r="E1453" s="13">
        <f>IFERROR(_xlfn.XLOOKUP(D1453,tblEmployees[EmployeeName],tblEmployees[HomeDepartment],""),"")</f>
        <v/>
      </c>
      <c r="F1453" s="17" t="n"/>
      <c r="G1453" s="17" t="n"/>
      <c r="H1453" s="13">
        <f>IFERROR(INDEX(tblTasks[SuggestedCategory],MATCH(tblTime[[#This Row],[TaskName]],tblTasks[TaskName],0)),"")</f>
        <v/>
      </c>
      <c r="I1453" s="17" t="n"/>
      <c r="J1453" s="13">
        <f>IF(tblTime[[#This Row],[CategoryOverwrite]]="",tblTime[[#This Row],[SuggCategory]],tblTime[[#This Row],[CategoryOverwrite]])</f>
        <v/>
      </c>
      <c r="K1453" s="17" t="n"/>
      <c r="L1453" s="17" t="n"/>
      <c r="M1453" s="13">
        <f>IF(COUNTA(tblTime[[#This Row],[TaskName]:[Entity]],tblTime[[#This Row],[FinalCategory]:[Hours]])=4,"FILLED","OPEN")</f>
        <v/>
      </c>
      <c r="N1453" s="13">
        <f>IF(SUMIFS(tblTime[Hours],tblTime[Date],tblTime[[#This Row],[Date]]) &gt; 20, "⚠ Over 20 hours!", "")</f>
        <v/>
      </c>
    </row>
    <row r="1454" hidden="1">
      <c r="B1454" s="14">
        <f>7+B1354</f>
        <v/>
      </c>
      <c r="C1454" s="15">
        <f>C1434</f>
        <v/>
      </c>
      <c r="D1454" s="13">
        <f>$G$2</f>
        <v/>
      </c>
      <c r="E1454" s="13">
        <f>IFERROR(_xlfn.XLOOKUP(D1454,tblEmployees[EmployeeName],tblEmployees[HomeDepartment],""),"")</f>
        <v/>
      </c>
      <c r="F1454" s="17" t="n"/>
      <c r="G1454" s="17" t="n"/>
      <c r="H1454" s="13">
        <f>IFERROR(INDEX(tblTasks[SuggestedCategory],MATCH(tblTime[[#This Row],[TaskName]],tblTasks[TaskName],0)),"")</f>
        <v/>
      </c>
      <c r="I1454" s="17" t="n"/>
      <c r="J1454" s="13">
        <f>IF(tblTime[[#This Row],[CategoryOverwrite]]="",tblTime[[#This Row],[SuggCategory]],tblTime[[#This Row],[CategoryOverwrite]])</f>
        <v/>
      </c>
      <c r="K1454" s="17" t="n"/>
      <c r="L1454" s="17" t="n"/>
      <c r="M1454" s="13">
        <f>IF(COUNTA(tblTime[[#This Row],[TaskName]:[Entity]],tblTime[[#This Row],[FinalCategory]:[Hours]])=4,"FILLED","OPEN")</f>
        <v/>
      </c>
      <c r="N1454" s="13">
        <f>IF(SUMIFS(tblTime[Hours],tblTime[Date],tblTime[[#This Row],[Date]]) &gt; 20, "⚠ Over 20 hours!", "")</f>
        <v/>
      </c>
    </row>
    <row r="1455" hidden="1">
      <c r="B1455" s="14">
        <f>7+B1355</f>
        <v/>
      </c>
      <c r="C1455" s="15">
        <f>C1435</f>
        <v/>
      </c>
      <c r="D1455" s="13">
        <f>$G$2</f>
        <v/>
      </c>
      <c r="E1455" s="13">
        <f>IFERROR(_xlfn.XLOOKUP(D1455,tblEmployees[EmployeeName],tblEmployees[HomeDepartment],""),"")</f>
        <v/>
      </c>
      <c r="F1455" s="17" t="n"/>
      <c r="G1455" s="17" t="n"/>
      <c r="H1455" s="13">
        <f>IFERROR(INDEX(tblTasks[SuggestedCategory],MATCH(tblTime[[#This Row],[TaskName]],tblTasks[TaskName],0)),"")</f>
        <v/>
      </c>
      <c r="I1455" s="17" t="n"/>
      <c r="J1455" s="13">
        <f>IF(tblTime[[#This Row],[CategoryOverwrite]]="",tblTime[[#This Row],[SuggCategory]],tblTime[[#This Row],[CategoryOverwrite]])</f>
        <v/>
      </c>
      <c r="K1455" s="17" t="n"/>
      <c r="L1455" s="17" t="n"/>
      <c r="M1455" s="13">
        <f>IF(COUNTA(tblTime[[#This Row],[TaskName]:[Entity]],tblTime[[#This Row],[FinalCategory]:[Hours]])=4,"FILLED","OPEN")</f>
        <v/>
      </c>
      <c r="N1455" s="13">
        <f>IF(SUMIFS(tblTime[Hours],tblTime[Date],tblTime[[#This Row],[Date]]) &gt; 20, "⚠ Over 20 hours!", "")</f>
        <v/>
      </c>
    </row>
    <row r="1456" hidden="1">
      <c r="B1456" s="14">
        <f>7+B1356</f>
        <v/>
      </c>
      <c r="C1456" s="15">
        <f>C1436</f>
        <v/>
      </c>
      <c r="D1456" s="13">
        <f>$G$2</f>
        <v/>
      </c>
      <c r="E1456" s="13">
        <f>IFERROR(_xlfn.XLOOKUP(D1456,tblEmployees[EmployeeName],tblEmployees[HomeDepartment],""),"")</f>
        <v/>
      </c>
      <c r="F1456" s="17" t="n"/>
      <c r="G1456" s="17" t="n"/>
      <c r="H1456" s="13">
        <f>IFERROR(INDEX(tblTasks[SuggestedCategory],MATCH(tblTime[[#This Row],[TaskName]],tblTasks[TaskName],0)),"")</f>
        <v/>
      </c>
      <c r="I1456" s="17" t="n"/>
      <c r="J1456" s="13">
        <f>IF(tblTime[[#This Row],[CategoryOverwrite]]="",tblTime[[#This Row],[SuggCategory]],tblTime[[#This Row],[CategoryOverwrite]])</f>
        <v/>
      </c>
      <c r="K1456" s="17" t="n"/>
      <c r="L1456" s="17" t="n"/>
      <c r="M1456" s="13">
        <f>IF(COUNTA(tblTime[[#This Row],[TaskName]:[Entity]],tblTime[[#This Row],[FinalCategory]:[Hours]])=4,"FILLED","OPEN")</f>
        <v/>
      </c>
      <c r="N1456" s="13">
        <f>IF(SUMIFS(tblTime[Hours],tblTime[Date],tblTime[[#This Row],[Date]]) &gt; 20, "⚠ Over 20 hours!", "")</f>
        <v/>
      </c>
    </row>
    <row r="1457" hidden="1">
      <c r="B1457" s="14">
        <f>7+B1357</f>
        <v/>
      </c>
      <c r="C1457" s="15">
        <f>C1437</f>
        <v/>
      </c>
      <c r="D1457" s="13">
        <f>$G$2</f>
        <v/>
      </c>
      <c r="E1457" s="13">
        <f>IFERROR(_xlfn.XLOOKUP(D1457,tblEmployees[EmployeeName],tblEmployees[HomeDepartment],""),"")</f>
        <v/>
      </c>
      <c r="F1457" s="17" t="n"/>
      <c r="G1457" s="17" t="n"/>
      <c r="H1457" s="13">
        <f>IFERROR(INDEX(tblTasks[SuggestedCategory],MATCH(tblTime[[#This Row],[TaskName]],tblTasks[TaskName],0)),"")</f>
        <v/>
      </c>
      <c r="I1457" s="17" t="n"/>
      <c r="J1457" s="13">
        <f>IF(tblTime[[#This Row],[CategoryOverwrite]]="",tblTime[[#This Row],[SuggCategory]],tblTime[[#This Row],[CategoryOverwrite]])</f>
        <v/>
      </c>
      <c r="K1457" s="17" t="n"/>
      <c r="L1457" s="17" t="n"/>
      <c r="M1457" s="13">
        <f>IF(COUNTA(tblTime[[#This Row],[TaskName]:[Entity]],tblTime[[#This Row],[FinalCategory]:[Hours]])=4,"FILLED","OPEN")</f>
        <v/>
      </c>
      <c r="N1457" s="13">
        <f>IF(SUMIFS(tblTime[Hours],tblTime[Date],tblTime[[#This Row],[Date]]) &gt; 20, "⚠ Over 20 hours!", "")</f>
        <v/>
      </c>
    </row>
    <row r="1458" hidden="1">
      <c r="B1458" s="14">
        <f>7+B1358</f>
        <v/>
      </c>
      <c r="C1458" s="15">
        <f>C1438</f>
        <v/>
      </c>
      <c r="D1458" s="13">
        <f>$G$2</f>
        <v/>
      </c>
      <c r="E1458" s="13">
        <f>IFERROR(_xlfn.XLOOKUP(D1458,tblEmployees[EmployeeName],tblEmployees[HomeDepartment],""),"")</f>
        <v/>
      </c>
      <c r="F1458" s="17" t="n"/>
      <c r="G1458" s="17" t="n"/>
      <c r="H1458" s="13">
        <f>IFERROR(INDEX(tblTasks[SuggestedCategory],MATCH(tblTime[[#This Row],[TaskName]],tblTasks[TaskName],0)),"")</f>
        <v/>
      </c>
      <c r="I1458" s="17" t="n"/>
      <c r="J1458" s="13">
        <f>IF(tblTime[[#This Row],[CategoryOverwrite]]="",tblTime[[#This Row],[SuggCategory]],tblTime[[#This Row],[CategoryOverwrite]])</f>
        <v/>
      </c>
      <c r="K1458" s="17" t="n"/>
      <c r="L1458" s="17" t="n"/>
      <c r="M1458" s="13">
        <f>IF(COUNTA(tblTime[[#This Row],[TaskName]:[Entity]],tblTime[[#This Row],[FinalCategory]:[Hours]])=4,"FILLED","OPEN")</f>
        <v/>
      </c>
      <c r="N1458" s="13">
        <f>IF(SUMIFS(tblTime[Hours],tblTime[Date],tblTime[[#This Row],[Date]]) &gt; 20, "⚠ Over 20 hours!", "")</f>
        <v/>
      </c>
    </row>
    <row r="1459" hidden="1">
      <c r="B1459" s="14">
        <f>7+B1359</f>
        <v/>
      </c>
      <c r="C1459" s="15">
        <f>C1439</f>
        <v/>
      </c>
      <c r="D1459" s="13">
        <f>$G$2</f>
        <v/>
      </c>
      <c r="E1459" s="13">
        <f>IFERROR(_xlfn.XLOOKUP(D1459,tblEmployees[EmployeeName],tblEmployees[HomeDepartment],""),"")</f>
        <v/>
      </c>
      <c r="F1459" s="17" t="n"/>
      <c r="G1459" s="17" t="n"/>
      <c r="H1459" s="13">
        <f>IFERROR(INDEX(tblTasks[SuggestedCategory],MATCH(tblTime[[#This Row],[TaskName]],tblTasks[TaskName],0)),"")</f>
        <v/>
      </c>
      <c r="I1459" s="17" t="n"/>
      <c r="J1459" s="13">
        <f>IF(tblTime[[#This Row],[CategoryOverwrite]]="",tblTime[[#This Row],[SuggCategory]],tblTime[[#This Row],[CategoryOverwrite]])</f>
        <v/>
      </c>
      <c r="K1459" s="17" t="n"/>
      <c r="L1459" s="17" t="n"/>
      <c r="M1459" s="13">
        <f>IF(COUNTA(tblTime[[#This Row],[TaskName]:[Entity]],tblTime[[#This Row],[FinalCategory]:[Hours]])=4,"FILLED","OPEN")</f>
        <v/>
      </c>
      <c r="N1459" s="13">
        <f>IF(SUMIFS(tblTime[Hours],tblTime[Date],tblTime[[#This Row],[Date]]) &gt; 20, "⚠ Over 20 hours!", "")</f>
        <v/>
      </c>
    </row>
    <row r="1460" hidden="1">
      <c r="B1460" s="14">
        <f>7+B1360</f>
        <v/>
      </c>
      <c r="C1460" s="15">
        <f>C1440</f>
        <v/>
      </c>
      <c r="D1460" s="13">
        <f>$G$2</f>
        <v/>
      </c>
      <c r="E1460" s="13">
        <f>IFERROR(_xlfn.XLOOKUP(D1460,tblEmployees[EmployeeName],tblEmployees[HomeDepartment],""),"")</f>
        <v/>
      </c>
      <c r="F1460" s="17" t="n"/>
      <c r="G1460" s="17" t="n"/>
      <c r="H1460" s="13">
        <f>IFERROR(INDEX(tblTasks[SuggestedCategory],MATCH(tblTime[[#This Row],[TaskName]],tblTasks[TaskName],0)),"")</f>
        <v/>
      </c>
      <c r="I1460" s="17" t="n"/>
      <c r="J1460" s="13">
        <f>IF(tblTime[[#This Row],[CategoryOverwrite]]="",tblTime[[#This Row],[SuggCategory]],tblTime[[#This Row],[CategoryOverwrite]])</f>
        <v/>
      </c>
      <c r="K1460" s="17" t="n"/>
      <c r="L1460" s="17" t="n"/>
      <c r="M1460" s="13">
        <f>IF(COUNTA(tblTime[[#This Row],[TaskName]:[Entity]],tblTime[[#This Row],[FinalCategory]:[Hours]])=4,"FILLED","OPEN")</f>
        <v/>
      </c>
      <c r="N1460" s="13">
        <f>IF(SUMIFS(tblTime[Hours],tblTime[Date],tblTime[[#This Row],[Date]]) &gt; 20, "⚠ Over 20 hours!", "")</f>
        <v/>
      </c>
    </row>
    <row r="1461" hidden="1">
      <c r="B1461" s="14">
        <f>7+B1361</f>
        <v/>
      </c>
      <c r="C1461" s="15">
        <f>C1441</f>
        <v/>
      </c>
      <c r="D1461" s="13">
        <f>$G$2</f>
        <v/>
      </c>
      <c r="E1461" s="13">
        <f>IFERROR(_xlfn.XLOOKUP(D1461,tblEmployees[EmployeeName],tblEmployees[HomeDepartment],""),"")</f>
        <v/>
      </c>
      <c r="F1461" s="17" t="n"/>
      <c r="G1461" s="17" t="n"/>
      <c r="H1461" s="13">
        <f>IFERROR(INDEX(tblTasks[SuggestedCategory],MATCH(tblTime[[#This Row],[TaskName]],tblTasks[TaskName],0)),"")</f>
        <v/>
      </c>
      <c r="I1461" s="17" t="n"/>
      <c r="J1461" s="13">
        <f>IF(tblTime[[#This Row],[CategoryOverwrite]]="",tblTime[[#This Row],[SuggCategory]],tblTime[[#This Row],[CategoryOverwrite]])</f>
        <v/>
      </c>
      <c r="K1461" s="17" t="n"/>
      <c r="L1461" s="17" t="n"/>
      <c r="M1461" s="13">
        <f>IF(COUNTA(tblTime[[#This Row],[TaskName]:[Entity]],tblTime[[#This Row],[FinalCategory]:[Hours]])=4,"FILLED","OPEN")</f>
        <v/>
      </c>
      <c r="N1461" s="13">
        <f>IF(SUMIFS(tblTime[Hours],tblTime[Date],tblTime[[#This Row],[Date]]) &gt; 20, "⚠ Over 20 hours!", "")</f>
        <v/>
      </c>
    </row>
    <row r="1462" hidden="1">
      <c r="B1462" s="14">
        <f>7+B1362</f>
        <v/>
      </c>
      <c r="C1462" s="15">
        <f>C1442</f>
        <v/>
      </c>
      <c r="D1462" s="13">
        <f>$G$2</f>
        <v/>
      </c>
      <c r="E1462" s="13">
        <f>IFERROR(_xlfn.XLOOKUP(D1462,tblEmployees[EmployeeName],tblEmployees[HomeDepartment],""),"")</f>
        <v/>
      </c>
      <c r="F1462" s="17" t="n"/>
      <c r="G1462" s="17" t="n"/>
      <c r="H1462" s="13">
        <f>IFERROR(INDEX(tblTasks[SuggestedCategory],MATCH(tblTime[[#This Row],[TaskName]],tblTasks[TaskName],0)),"")</f>
        <v/>
      </c>
      <c r="I1462" s="17" t="n"/>
      <c r="J1462" s="13">
        <f>IF(tblTime[[#This Row],[CategoryOverwrite]]="",tblTime[[#This Row],[SuggCategory]],tblTime[[#This Row],[CategoryOverwrite]])</f>
        <v/>
      </c>
      <c r="K1462" s="17" t="n"/>
      <c r="L1462" s="17" t="n"/>
      <c r="M1462" s="13">
        <f>IF(COUNTA(tblTime[[#This Row],[TaskName]:[Entity]],tblTime[[#This Row],[FinalCategory]:[Hours]])=4,"FILLED","OPEN")</f>
        <v/>
      </c>
      <c r="N1462" s="13">
        <f>IF(SUMIFS(tblTime[Hours],tblTime[Date],tblTime[[#This Row],[Date]]) &gt; 20, "⚠ Over 20 hours!", "")</f>
        <v/>
      </c>
    </row>
    <row r="1463" hidden="1">
      <c r="B1463" s="14">
        <f>7+B1363</f>
        <v/>
      </c>
      <c r="C1463" s="15">
        <f>C1443</f>
        <v/>
      </c>
      <c r="D1463" s="13">
        <f>$G$2</f>
        <v/>
      </c>
      <c r="E1463" s="13">
        <f>IFERROR(_xlfn.XLOOKUP(D1463,tblEmployees[EmployeeName],tblEmployees[HomeDepartment],""),"")</f>
        <v/>
      </c>
      <c r="F1463" s="17" t="n"/>
      <c r="G1463" s="17" t="n"/>
      <c r="H1463" s="13">
        <f>IFERROR(INDEX(tblTasks[SuggestedCategory],MATCH(tblTime[[#This Row],[TaskName]],tblTasks[TaskName],0)),"")</f>
        <v/>
      </c>
      <c r="I1463" s="17" t="n"/>
      <c r="J1463" s="13">
        <f>IF(tblTime[[#This Row],[CategoryOverwrite]]="",tblTime[[#This Row],[SuggCategory]],tblTime[[#This Row],[CategoryOverwrite]])</f>
        <v/>
      </c>
      <c r="K1463" s="17" t="n"/>
      <c r="L1463" s="17" t="n"/>
      <c r="M1463" s="13">
        <f>IF(COUNTA(tblTime[[#This Row],[TaskName]:[Entity]],tblTime[[#This Row],[FinalCategory]:[Hours]])=4,"FILLED","OPEN")</f>
        <v/>
      </c>
      <c r="N1463" s="13">
        <f>IF(SUMIFS(tblTime[Hours],tblTime[Date],tblTime[[#This Row],[Date]]) &gt; 20, "⚠ Over 20 hours!", "")</f>
        <v/>
      </c>
    </row>
    <row r="1464" hidden="1">
      <c r="B1464" s="14">
        <f>7+B1364</f>
        <v/>
      </c>
      <c r="C1464" s="15">
        <f>C1444</f>
        <v/>
      </c>
      <c r="D1464" s="13">
        <f>$G$2</f>
        <v/>
      </c>
      <c r="E1464" s="13">
        <f>IFERROR(_xlfn.XLOOKUP(D1464,tblEmployees[EmployeeName],tblEmployees[HomeDepartment],""),"")</f>
        <v/>
      </c>
      <c r="F1464" s="17" t="n"/>
      <c r="G1464" s="17" t="n"/>
      <c r="H1464" s="13">
        <f>IFERROR(INDEX(tblTasks[SuggestedCategory],MATCH(tblTime[[#This Row],[TaskName]],tblTasks[TaskName],0)),"")</f>
        <v/>
      </c>
      <c r="I1464" s="17" t="n"/>
      <c r="J1464" s="13">
        <f>IF(tblTime[[#This Row],[CategoryOverwrite]]="",tblTime[[#This Row],[SuggCategory]],tblTime[[#This Row],[CategoryOverwrite]])</f>
        <v/>
      </c>
      <c r="K1464" s="17" t="n"/>
      <c r="L1464" s="17" t="n"/>
      <c r="M1464" s="13">
        <f>IF(COUNTA(tblTime[[#This Row],[TaskName]:[Entity]],tblTime[[#This Row],[FinalCategory]:[Hours]])=4,"FILLED","OPEN")</f>
        <v/>
      </c>
      <c r="N1464" s="13">
        <f>IF(SUMIFS(tblTime[Hours],tblTime[Date],tblTime[[#This Row],[Date]]) &gt; 20, "⚠ Over 20 hours!", "")</f>
        <v/>
      </c>
    </row>
    <row r="1465" hidden="1">
      <c r="B1465" s="14">
        <f>7+B1365</f>
        <v/>
      </c>
      <c r="C1465" s="15">
        <f>C1445</f>
        <v/>
      </c>
      <c r="D1465" s="13">
        <f>$G$2</f>
        <v/>
      </c>
      <c r="E1465" s="13">
        <f>IFERROR(_xlfn.XLOOKUP(D1465,tblEmployees[EmployeeName],tblEmployees[HomeDepartment],""),"")</f>
        <v/>
      </c>
      <c r="F1465" s="17" t="n"/>
      <c r="G1465" s="17" t="n"/>
      <c r="H1465" s="13">
        <f>IFERROR(INDEX(tblTasks[SuggestedCategory],MATCH(tblTime[[#This Row],[TaskName]],tblTasks[TaskName],0)),"")</f>
        <v/>
      </c>
      <c r="I1465" s="17" t="n"/>
      <c r="J1465" s="13">
        <f>IF(tblTime[[#This Row],[CategoryOverwrite]]="",tblTime[[#This Row],[SuggCategory]],tblTime[[#This Row],[CategoryOverwrite]])</f>
        <v/>
      </c>
      <c r="K1465" s="17" t="n"/>
      <c r="L1465" s="17" t="n"/>
      <c r="M1465" s="13">
        <f>IF(COUNTA(tblTime[[#This Row],[TaskName]:[Entity]],tblTime[[#This Row],[FinalCategory]:[Hours]])=4,"FILLED","OPEN")</f>
        <v/>
      </c>
      <c r="N1465" s="13">
        <f>IF(SUMIFS(tblTime[Hours],tblTime[Date],tblTime[[#This Row],[Date]]) &gt; 20, "⚠ Over 20 hours!", "")</f>
        <v/>
      </c>
    </row>
    <row r="1466" hidden="1">
      <c r="B1466" s="14">
        <f>7+B1366</f>
        <v/>
      </c>
      <c r="C1466" s="15">
        <f>C1446</f>
        <v/>
      </c>
      <c r="D1466" s="13">
        <f>$G$2</f>
        <v/>
      </c>
      <c r="E1466" s="13">
        <f>IFERROR(_xlfn.XLOOKUP(D1466,tblEmployees[EmployeeName],tblEmployees[HomeDepartment],""),"")</f>
        <v/>
      </c>
      <c r="F1466" s="17" t="n"/>
      <c r="G1466" s="17" t="n"/>
      <c r="H1466" s="13">
        <f>IFERROR(INDEX(tblTasks[SuggestedCategory],MATCH(tblTime[[#This Row],[TaskName]],tblTasks[TaskName],0)),"")</f>
        <v/>
      </c>
      <c r="I1466" s="17" t="n"/>
      <c r="J1466" s="13">
        <f>IF(tblTime[[#This Row],[CategoryOverwrite]]="",tblTime[[#This Row],[SuggCategory]],tblTime[[#This Row],[CategoryOverwrite]])</f>
        <v/>
      </c>
      <c r="K1466" s="17" t="n"/>
      <c r="L1466" s="17" t="n"/>
      <c r="M1466" s="13">
        <f>IF(COUNTA(tblTime[[#This Row],[TaskName]:[Entity]],tblTime[[#This Row],[FinalCategory]:[Hours]])=4,"FILLED","OPEN")</f>
        <v/>
      </c>
      <c r="N1466" s="13">
        <f>IF(SUMIFS(tblTime[Hours],tblTime[Date],tblTime[[#This Row],[Date]]) &gt; 20, "⚠ Over 20 hours!", "")</f>
        <v/>
      </c>
    </row>
    <row r="1467" hidden="1">
      <c r="B1467" s="14">
        <f>7+B1367</f>
        <v/>
      </c>
      <c r="C1467" s="15">
        <f>C1447</f>
        <v/>
      </c>
      <c r="D1467" s="13">
        <f>$G$2</f>
        <v/>
      </c>
      <c r="E1467" s="13">
        <f>IFERROR(_xlfn.XLOOKUP(D1467,tblEmployees[EmployeeName],tblEmployees[HomeDepartment],""),"")</f>
        <v/>
      </c>
      <c r="F1467" s="17" t="n"/>
      <c r="G1467" s="17" t="n"/>
      <c r="H1467" s="13">
        <f>IFERROR(INDEX(tblTasks[SuggestedCategory],MATCH(tblTime[[#This Row],[TaskName]],tblTasks[TaskName],0)),"")</f>
        <v/>
      </c>
      <c r="I1467" s="17" t="n"/>
      <c r="J1467" s="13">
        <f>IF(tblTime[[#This Row],[CategoryOverwrite]]="",tblTime[[#This Row],[SuggCategory]],tblTime[[#This Row],[CategoryOverwrite]])</f>
        <v/>
      </c>
      <c r="K1467" s="17" t="n"/>
      <c r="L1467" s="17" t="n"/>
      <c r="M1467" s="13">
        <f>IF(COUNTA(tblTime[[#This Row],[TaskName]:[Entity]],tblTime[[#This Row],[FinalCategory]:[Hours]])=4,"FILLED","OPEN")</f>
        <v/>
      </c>
      <c r="N1467" s="13">
        <f>IF(SUMIFS(tblTime[Hours],tblTime[Date],tblTime[[#This Row],[Date]]) &gt; 20, "⚠ Over 20 hours!", "")</f>
        <v/>
      </c>
    </row>
    <row r="1468" hidden="1">
      <c r="B1468" s="14">
        <f>7+B1368</f>
        <v/>
      </c>
      <c r="C1468" s="15">
        <f>C1448</f>
        <v/>
      </c>
      <c r="D1468" s="13">
        <f>$G$2</f>
        <v/>
      </c>
      <c r="E1468" s="13">
        <f>IFERROR(_xlfn.XLOOKUP(D1468,tblEmployees[EmployeeName],tblEmployees[HomeDepartment],""),"")</f>
        <v/>
      </c>
      <c r="F1468" s="17" t="n"/>
      <c r="G1468" s="17" t="n"/>
      <c r="H1468" s="13">
        <f>IFERROR(INDEX(tblTasks[SuggestedCategory],MATCH(tblTime[[#This Row],[TaskName]],tblTasks[TaskName],0)),"")</f>
        <v/>
      </c>
      <c r="I1468" s="17" t="n"/>
      <c r="J1468" s="13">
        <f>IF(tblTime[[#This Row],[CategoryOverwrite]]="",tblTime[[#This Row],[SuggCategory]],tblTime[[#This Row],[CategoryOverwrite]])</f>
        <v/>
      </c>
      <c r="K1468" s="17" t="n"/>
      <c r="L1468" s="17" t="n"/>
      <c r="M1468" s="13">
        <f>IF(COUNTA(tblTime[[#This Row],[TaskName]:[Entity]],tblTime[[#This Row],[FinalCategory]:[Hours]])=4,"FILLED","OPEN")</f>
        <v/>
      </c>
      <c r="N1468" s="13">
        <f>IF(SUMIFS(tblTime[Hours],tblTime[Date],tblTime[[#This Row],[Date]]) &gt; 20, "⚠ Over 20 hours!", "")</f>
        <v/>
      </c>
    </row>
    <row r="1469" hidden="1">
      <c r="B1469" s="14">
        <f>7+B1369</f>
        <v/>
      </c>
      <c r="C1469" s="15">
        <f>C1449</f>
        <v/>
      </c>
      <c r="D1469" s="13">
        <f>$G$2</f>
        <v/>
      </c>
      <c r="E1469" s="13">
        <f>IFERROR(_xlfn.XLOOKUP(D1469,tblEmployees[EmployeeName],tblEmployees[HomeDepartment],""),"")</f>
        <v/>
      </c>
      <c r="F1469" s="17" t="n"/>
      <c r="G1469" s="17" t="n"/>
      <c r="H1469" s="13">
        <f>IFERROR(INDEX(tblTasks[SuggestedCategory],MATCH(tblTime[[#This Row],[TaskName]],tblTasks[TaskName],0)),"")</f>
        <v/>
      </c>
      <c r="I1469" s="17" t="n"/>
      <c r="J1469" s="13">
        <f>IF(tblTime[[#This Row],[CategoryOverwrite]]="",tblTime[[#This Row],[SuggCategory]],tblTime[[#This Row],[CategoryOverwrite]])</f>
        <v/>
      </c>
      <c r="K1469" s="17" t="n"/>
      <c r="L1469" s="17" t="n"/>
      <c r="M1469" s="13">
        <f>IF(COUNTA(tblTime[[#This Row],[TaskName]:[Entity]],tblTime[[#This Row],[FinalCategory]:[Hours]])=4,"FILLED","OPEN")</f>
        <v/>
      </c>
      <c r="N1469" s="13">
        <f>IF(SUMIFS(tblTime[Hours],tblTime[Date],tblTime[[#This Row],[Date]]) &gt; 20, "⚠ Over 20 hours!", "")</f>
        <v/>
      </c>
    </row>
    <row r="1470" hidden="1">
      <c r="B1470" s="14">
        <f>7+B1370</f>
        <v/>
      </c>
      <c r="C1470" s="15">
        <f>C1450</f>
        <v/>
      </c>
      <c r="D1470" s="13">
        <f>$G$2</f>
        <v/>
      </c>
      <c r="E1470" s="13">
        <f>IFERROR(_xlfn.XLOOKUP(D1470,tblEmployees[EmployeeName],tblEmployees[HomeDepartment],""),"")</f>
        <v/>
      </c>
      <c r="F1470" s="17" t="n"/>
      <c r="G1470" s="17" t="n"/>
      <c r="H1470" s="13">
        <f>IFERROR(INDEX(tblTasks[SuggestedCategory],MATCH(tblTime[[#This Row],[TaskName]],tblTasks[TaskName],0)),"")</f>
        <v/>
      </c>
      <c r="I1470" s="17" t="n"/>
      <c r="J1470" s="13">
        <f>IF(tblTime[[#This Row],[CategoryOverwrite]]="",tblTime[[#This Row],[SuggCategory]],tblTime[[#This Row],[CategoryOverwrite]])</f>
        <v/>
      </c>
      <c r="K1470" s="17" t="n"/>
      <c r="L1470" s="17" t="n"/>
      <c r="M1470" s="13">
        <f>IF(COUNTA(tblTime[[#This Row],[TaskName]:[Entity]],tblTime[[#This Row],[FinalCategory]:[Hours]])=4,"FILLED","OPEN")</f>
        <v/>
      </c>
      <c r="N1470" s="13">
        <f>IF(SUMIFS(tblTime[Hours],tblTime[Date],tblTime[[#This Row],[Date]]) &gt; 20, "⚠ Over 20 hours!", "")</f>
        <v/>
      </c>
    </row>
    <row r="1471" hidden="1">
      <c r="B1471" s="14">
        <f>7+B1371</f>
        <v/>
      </c>
      <c r="C1471" s="15">
        <f>C1451</f>
        <v/>
      </c>
      <c r="D1471" s="13">
        <f>$G$2</f>
        <v/>
      </c>
      <c r="E1471" s="13">
        <f>IFERROR(_xlfn.XLOOKUP(D1471,tblEmployees[EmployeeName],tblEmployees[HomeDepartment],""),"")</f>
        <v/>
      </c>
      <c r="F1471" s="17" t="n"/>
      <c r="G1471" s="17" t="n"/>
      <c r="H1471" s="13">
        <f>IFERROR(INDEX(tblTasks[SuggestedCategory],MATCH(tblTime[[#This Row],[TaskName]],tblTasks[TaskName],0)),"")</f>
        <v/>
      </c>
      <c r="I1471" s="17" t="n"/>
      <c r="J1471" s="13">
        <f>IF(tblTime[[#This Row],[CategoryOverwrite]]="",tblTime[[#This Row],[SuggCategory]],tblTime[[#This Row],[CategoryOverwrite]])</f>
        <v/>
      </c>
      <c r="K1471" s="17" t="n"/>
      <c r="L1471" s="17" t="n"/>
      <c r="M1471" s="13">
        <f>IF(COUNTA(tblTime[[#This Row],[TaskName]:[Entity]],tblTime[[#This Row],[FinalCategory]:[Hours]])=4,"FILLED","OPEN")</f>
        <v/>
      </c>
      <c r="N1471" s="13">
        <f>IF(SUMIFS(tblTime[Hours],tblTime[Date],tblTime[[#This Row],[Date]]) &gt; 20, "⚠ Over 20 hours!", "")</f>
        <v/>
      </c>
    </row>
    <row r="1472" hidden="1">
      <c r="B1472" s="14">
        <f>7+B1372</f>
        <v/>
      </c>
      <c r="C1472" s="15">
        <f>C1452</f>
        <v/>
      </c>
      <c r="D1472" s="13">
        <f>$G$2</f>
        <v/>
      </c>
      <c r="E1472" s="13">
        <f>IFERROR(_xlfn.XLOOKUP(D1472,tblEmployees[EmployeeName],tblEmployees[HomeDepartment],""),"")</f>
        <v/>
      </c>
      <c r="F1472" s="17" t="n"/>
      <c r="G1472" s="17" t="n"/>
      <c r="H1472" s="13">
        <f>IFERROR(INDEX(tblTasks[SuggestedCategory],MATCH(tblTime[[#This Row],[TaskName]],tblTasks[TaskName],0)),"")</f>
        <v/>
      </c>
      <c r="I1472" s="17" t="n"/>
      <c r="J1472" s="13">
        <f>IF(tblTime[[#This Row],[CategoryOverwrite]]="",tblTime[[#This Row],[SuggCategory]],tblTime[[#This Row],[CategoryOverwrite]])</f>
        <v/>
      </c>
      <c r="K1472" s="17" t="n"/>
      <c r="L1472" s="17" t="n"/>
      <c r="M1472" s="13">
        <f>IF(COUNTA(tblTime[[#This Row],[TaskName]:[Entity]],tblTime[[#This Row],[FinalCategory]:[Hours]])=4,"FILLED","OPEN")</f>
        <v/>
      </c>
      <c r="N1472" s="13">
        <f>IF(SUMIFS(tblTime[Hours],tblTime[Date],tblTime[[#This Row],[Date]]) &gt; 20, "⚠ Over 20 hours!", "")</f>
        <v/>
      </c>
    </row>
    <row r="1473" hidden="1">
      <c r="B1473" s="14">
        <f>7+B1373</f>
        <v/>
      </c>
      <c r="C1473" s="15">
        <f>C1453</f>
        <v/>
      </c>
      <c r="D1473" s="13">
        <f>$G$2</f>
        <v/>
      </c>
      <c r="E1473" s="13">
        <f>IFERROR(_xlfn.XLOOKUP(D1473,tblEmployees[EmployeeName],tblEmployees[HomeDepartment],""),"")</f>
        <v/>
      </c>
      <c r="F1473" s="17" t="n"/>
      <c r="G1473" s="17" t="n"/>
      <c r="H1473" s="13">
        <f>IFERROR(INDEX(tblTasks[SuggestedCategory],MATCH(tblTime[[#This Row],[TaskName]],tblTasks[TaskName],0)),"")</f>
        <v/>
      </c>
      <c r="I1473" s="17" t="n"/>
      <c r="J1473" s="13">
        <f>IF(tblTime[[#This Row],[CategoryOverwrite]]="",tblTime[[#This Row],[SuggCategory]],tblTime[[#This Row],[CategoryOverwrite]])</f>
        <v/>
      </c>
      <c r="K1473" s="17" t="n"/>
      <c r="L1473" s="17" t="n"/>
      <c r="M1473" s="13">
        <f>IF(COUNTA(tblTime[[#This Row],[TaskName]:[Entity]],tblTime[[#This Row],[FinalCategory]:[Hours]])=4,"FILLED","OPEN")</f>
        <v/>
      </c>
      <c r="N1473" s="13">
        <f>IF(SUMIFS(tblTime[Hours],tblTime[Date],tblTime[[#This Row],[Date]]) &gt; 20, "⚠ Over 20 hours!", "")</f>
        <v/>
      </c>
    </row>
    <row r="1474" hidden="1">
      <c r="B1474" s="14">
        <f>7+B1374</f>
        <v/>
      </c>
      <c r="C1474" s="15">
        <f>C1454</f>
        <v/>
      </c>
      <c r="D1474" s="13">
        <f>$G$2</f>
        <v/>
      </c>
      <c r="E1474" s="13">
        <f>IFERROR(_xlfn.XLOOKUP(D1474,tblEmployees[EmployeeName],tblEmployees[HomeDepartment],""),"")</f>
        <v/>
      </c>
      <c r="F1474" s="17" t="n"/>
      <c r="G1474" s="17" t="n"/>
      <c r="H1474" s="13">
        <f>IFERROR(INDEX(tblTasks[SuggestedCategory],MATCH(tblTime[[#This Row],[TaskName]],tblTasks[TaskName],0)),"")</f>
        <v/>
      </c>
      <c r="I1474" s="17" t="n"/>
      <c r="J1474" s="13">
        <f>IF(tblTime[[#This Row],[CategoryOverwrite]]="",tblTime[[#This Row],[SuggCategory]],tblTime[[#This Row],[CategoryOverwrite]])</f>
        <v/>
      </c>
      <c r="K1474" s="17" t="n"/>
      <c r="L1474" s="17" t="n"/>
      <c r="M1474" s="13">
        <f>IF(COUNTA(tblTime[[#This Row],[TaskName]:[Entity]],tblTime[[#This Row],[FinalCategory]:[Hours]])=4,"FILLED","OPEN")</f>
        <v/>
      </c>
      <c r="N1474" s="13">
        <f>IF(SUMIFS(tblTime[Hours],tblTime[Date],tblTime[[#This Row],[Date]]) &gt; 20, "⚠ Over 20 hours!", "")</f>
        <v/>
      </c>
    </row>
    <row r="1475" hidden="1">
      <c r="B1475" s="14">
        <f>7+B1375</f>
        <v/>
      </c>
      <c r="C1475" s="15">
        <f>C1455</f>
        <v/>
      </c>
      <c r="D1475" s="13">
        <f>$G$2</f>
        <v/>
      </c>
      <c r="E1475" s="13">
        <f>IFERROR(_xlfn.XLOOKUP(D1475,tblEmployees[EmployeeName],tblEmployees[HomeDepartment],""),"")</f>
        <v/>
      </c>
      <c r="F1475" s="17" t="n"/>
      <c r="G1475" s="17" t="n"/>
      <c r="H1475" s="13">
        <f>IFERROR(INDEX(tblTasks[SuggestedCategory],MATCH(tblTime[[#This Row],[TaskName]],tblTasks[TaskName],0)),"")</f>
        <v/>
      </c>
      <c r="I1475" s="17" t="n"/>
      <c r="J1475" s="13">
        <f>IF(tblTime[[#This Row],[CategoryOverwrite]]="",tblTime[[#This Row],[SuggCategory]],tblTime[[#This Row],[CategoryOverwrite]])</f>
        <v/>
      </c>
      <c r="K1475" s="17" t="n"/>
      <c r="L1475" s="17" t="n"/>
      <c r="M1475" s="13">
        <f>IF(COUNTA(tblTime[[#This Row],[TaskName]:[Entity]],tblTime[[#This Row],[FinalCategory]:[Hours]])=4,"FILLED","OPEN")</f>
        <v/>
      </c>
      <c r="N1475" s="13">
        <f>IF(SUMIFS(tblTime[Hours],tblTime[Date],tblTime[[#This Row],[Date]]) &gt; 20, "⚠ Over 20 hours!", "")</f>
        <v/>
      </c>
    </row>
    <row r="1476" hidden="1">
      <c r="B1476" s="14">
        <f>7+B1376</f>
        <v/>
      </c>
      <c r="C1476" s="15">
        <f>C1456</f>
        <v/>
      </c>
      <c r="D1476" s="13">
        <f>$G$2</f>
        <v/>
      </c>
      <c r="E1476" s="13">
        <f>IFERROR(_xlfn.XLOOKUP(D1476,tblEmployees[EmployeeName],tblEmployees[HomeDepartment],""),"")</f>
        <v/>
      </c>
      <c r="F1476" s="17" t="n"/>
      <c r="G1476" s="17" t="n"/>
      <c r="H1476" s="13">
        <f>IFERROR(INDEX(tblTasks[SuggestedCategory],MATCH(tblTime[[#This Row],[TaskName]],tblTasks[TaskName],0)),"")</f>
        <v/>
      </c>
      <c r="I1476" s="17" t="n"/>
      <c r="J1476" s="13">
        <f>IF(tblTime[[#This Row],[CategoryOverwrite]]="",tblTime[[#This Row],[SuggCategory]],tblTime[[#This Row],[CategoryOverwrite]])</f>
        <v/>
      </c>
      <c r="K1476" s="17" t="n"/>
      <c r="L1476" s="17" t="n"/>
      <c r="M1476" s="13">
        <f>IF(COUNTA(tblTime[[#This Row],[TaskName]:[Entity]],tblTime[[#This Row],[FinalCategory]:[Hours]])=4,"FILLED","OPEN")</f>
        <v/>
      </c>
      <c r="N1476" s="13">
        <f>IF(SUMIFS(tblTime[Hours],tblTime[Date],tblTime[[#This Row],[Date]]) &gt; 20, "⚠ Over 20 hours!", "")</f>
        <v/>
      </c>
    </row>
    <row r="1477" hidden="1">
      <c r="B1477" s="14">
        <f>7+B1377</f>
        <v/>
      </c>
      <c r="C1477" s="15">
        <f>C1457</f>
        <v/>
      </c>
      <c r="D1477" s="13">
        <f>$G$2</f>
        <v/>
      </c>
      <c r="E1477" s="13">
        <f>IFERROR(_xlfn.XLOOKUP(D1477,tblEmployees[EmployeeName],tblEmployees[HomeDepartment],""),"")</f>
        <v/>
      </c>
      <c r="F1477" s="17" t="n"/>
      <c r="G1477" s="17" t="n"/>
      <c r="H1477" s="13">
        <f>IFERROR(INDEX(tblTasks[SuggestedCategory],MATCH(tblTime[[#This Row],[TaskName]],tblTasks[TaskName],0)),"")</f>
        <v/>
      </c>
      <c r="I1477" s="17" t="n"/>
      <c r="J1477" s="13">
        <f>IF(tblTime[[#This Row],[CategoryOverwrite]]="",tblTime[[#This Row],[SuggCategory]],tblTime[[#This Row],[CategoryOverwrite]])</f>
        <v/>
      </c>
      <c r="K1477" s="17" t="n"/>
      <c r="L1477" s="17" t="n"/>
      <c r="M1477" s="13">
        <f>IF(COUNTA(tblTime[[#This Row],[TaskName]:[Entity]],tblTime[[#This Row],[FinalCategory]:[Hours]])=4,"FILLED","OPEN")</f>
        <v/>
      </c>
      <c r="N1477" s="13">
        <f>IF(SUMIFS(tblTime[Hours],tblTime[Date],tblTime[[#This Row],[Date]]) &gt; 20, "⚠ Over 20 hours!", "")</f>
        <v/>
      </c>
    </row>
    <row r="1478" hidden="1">
      <c r="B1478" s="14">
        <f>7+B1378</f>
        <v/>
      </c>
      <c r="C1478" s="15">
        <f>C1458</f>
        <v/>
      </c>
      <c r="D1478" s="13">
        <f>$G$2</f>
        <v/>
      </c>
      <c r="E1478" s="13">
        <f>IFERROR(_xlfn.XLOOKUP(D1478,tblEmployees[EmployeeName],tblEmployees[HomeDepartment],""),"")</f>
        <v/>
      </c>
      <c r="F1478" s="17" t="n"/>
      <c r="G1478" s="17" t="n"/>
      <c r="H1478" s="13">
        <f>IFERROR(INDEX(tblTasks[SuggestedCategory],MATCH(tblTime[[#This Row],[TaskName]],tblTasks[TaskName],0)),"")</f>
        <v/>
      </c>
      <c r="I1478" s="17" t="n"/>
      <c r="J1478" s="13">
        <f>IF(tblTime[[#This Row],[CategoryOverwrite]]="",tblTime[[#This Row],[SuggCategory]],tblTime[[#This Row],[CategoryOverwrite]])</f>
        <v/>
      </c>
      <c r="K1478" s="17" t="n"/>
      <c r="L1478" s="17" t="n"/>
      <c r="M1478" s="13">
        <f>IF(COUNTA(tblTime[[#This Row],[TaskName]:[Entity]],tblTime[[#This Row],[FinalCategory]:[Hours]])=4,"FILLED","OPEN")</f>
        <v/>
      </c>
      <c r="N1478" s="13">
        <f>IF(SUMIFS(tblTime[Hours],tblTime[Date],tblTime[[#This Row],[Date]]) &gt; 20, "⚠ Over 20 hours!", "")</f>
        <v/>
      </c>
    </row>
    <row r="1479" hidden="1">
      <c r="B1479" s="14">
        <f>7+B1379</f>
        <v/>
      </c>
      <c r="C1479" s="15">
        <f>C1459</f>
        <v/>
      </c>
      <c r="D1479" s="13">
        <f>$G$2</f>
        <v/>
      </c>
      <c r="E1479" s="13">
        <f>IFERROR(_xlfn.XLOOKUP(D1479,tblEmployees[EmployeeName],tblEmployees[HomeDepartment],""),"")</f>
        <v/>
      </c>
      <c r="F1479" s="17" t="n"/>
      <c r="G1479" s="17" t="n"/>
      <c r="H1479" s="13">
        <f>IFERROR(INDEX(tblTasks[SuggestedCategory],MATCH(tblTime[[#This Row],[TaskName]],tblTasks[TaskName],0)),"")</f>
        <v/>
      </c>
      <c r="I1479" s="17" t="n"/>
      <c r="J1479" s="13">
        <f>IF(tblTime[[#This Row],[CategoryOverwrite]]="",tblTime[[#This Row],[SuggCategory]],tblTime[[#This Row],[CategoryOverwrite]])</f>
        <v/>
      </c>
      <c r="K1479" s="17" t="n"/>
      <c r="L1479" s="17" t="n"/>
      <c r="M1479" s="13">
        <f>IF(COUNTA(tblTime[[#This Row],[TaskName]:[Entity]],tblTime[[#This Row],[FinalCategory]:[Hours]])=4,"FILLED","OPEN")</f>
        <v/>
      </c>
      <c r="N1479" s="13">
        <f>IF(SUMIFS(tblTime[Hours],tblTime[Date],tblTime[[#This Row],[Date]]) &gt; 20, "⚠ Over 20 hours!", "")</f>
        <v/>
      </c>
    </row>
    <row r="1480" hidden="1">
      <c r="B1480" s="14">
        <f>7+B1380</f>
        <v/>
      </c>
      <c r="C1480" s="15">
        <f>C1460</f>
        <v/>
      </c>
      <c r="D1480" s="13">
        <f>$G$2</f>
        <v/>
      </c>
      <c r="E1480" s="13">
        <f>IFERROR(_xlfn.XLOOKUP(D1480,tblEmployees[EmployeeName],tblEmployees[HomeDepartment],""),"")</f>
        <v/>
      </c>
      <c r="F1480" s="17" t="n"/>
      <c r="G1480" s="17" t="n"/>
      <c r="H1480" s="13">
        <f>IFERROR(INDEX(tblTasks[SuggestedCategory],MATCH(tblTime[[#This Row],[TaskName]],tblTasks[TaskName],0)),"")</f>
        <v/>
      </c>
      <c r="I1480" s="17" t="n"/>
      <c r="J1480" s="13">
        <f>IF(tblTime[[#This Row],[CategoryOverwrite]]="",tblTime[[#This Row],[SuggCategory]],tblTime[[#This Row],[CategoryOverwrite]])</f>
        <v/>
      </c>
      <c r="K1480" s="17" t="n"/>
      <c r="L1480" s="17" t="n"/>
      <c r="M1480" s="13">
        <f>IF(COUNTA(tblTime[[#This Row],[TaskName]:[Entity]],tblTime[[#This Row],[FinalCategory]:[Hours]])=4,"FILLED","OPEN")</f>
        <v/>
      </c>
      <c r="N1480" s="13">
        <f>IF(SUMIFS(tblTime[Hours],tblTime[Date],tblTime[[#This Row],[Date]]) &gt; 20, "⚠ Over 20 hours!", "")</f>
        <v/>
      </c>
    </row>
    <row r="1481" hidden="1">
      <c r="B1481" s="14">
        <f>7+B1381</f>
        <v/>
      </c>
      <c r="C1481" s="15">
        <f>C1461</f>
        <v/>
      </c>
      <c r="D1481" s="13">
        <f>$G$2</f>
        <v/>
      </c>
      <c r="E1481" s="13">
        <f>IFERROR(_xlfn.XLOOKUP(D1481,tblEmployees[EmployeeName],tblEmployees[HomeDepartment],""),"")</f>
        <v/>
      </c>
      <c r="F1481" s="17" t="n"/>
      <c r="G1481" s="17" t="n"/>
      <c r="H1481" s="13">
        <f>IFERROR(INDEX(tblTasks[SuggestedCategory],MATCH(tblTime[[#This Row],[TaskName]],tblTasks[TaskName],0)),"")</f>
        <v/>
      </c>
      <c r="I1481" s="17" t="n"/>
      <c r="J1481" s="13">
        <f>IF(tblTime[[#This Row],[CategoryOverwrite]]="",tblTime[[#This Row],[SuggCategory]],tblTime[[#This Row],[CategoryOverwrite]])</f>
        <v/>
      </c>
      <c r="K1481" s="17" t="n"/>
      <c r="L1481" s="17" t="n"/>
      <c r="M1481" s="13">
        <f>IF(COUNTA(tblTime[[#This Row],[TaskName]:[Entity]],tblTime[[#This Row],[FinalCategory]:[Hours]])=4,"FILLED","OPEN")</f>
        <v/>
      </c>
      <c r="N1481" s="13">
        <f>IF(SUMIFS(tblTime[Hours],tblTime[Date],tblTime[[#This Row],[Date]]) &gt; 20, "⚠ Over 20 hours!", "")</f>
        <v/>
      </c>
    </row>
    <row r="1482" hidden="1">
      <c r="B1482" s="14">
        <f>7+B1382</f>
        <v/>
      </c>
      <c r="C1482" s="15">
        <f>C1462</f>
        <v/>
      </c>
      <c r="D1482" s="13">
        <f>$G$2</f>
        <v/>
      </c>
      <c r="E1482" s="13">
        <f>IFERROR(_xlfn.XLOOKUP(D1482,tblEmployees[EmployeeName],tblEmployees[HomeDepartment],""),"")</f>
        <v/>
      </c>
      <c r="F1482" s="17" t="n"/>
      <c r="G1482" s="17" t="n"/>
      <c r="H1482" s="13">
        <f>IFERROR(INDEX(tblTasks[SuggestedCategory],MATCH(tblTime[[#This Row],[TaskName]],tblTasks[TaskName],0)),"")</f>
        <v/>
      </c>
      <c r="I1482" s="17" t="n"/>
      <c r="J1482" s="13">
        <f>IF(tblTime[[#This Row],[CategoryOverwrite]]="",tblTime[[#This Row],[SuggCategory]],tblTime[[#This Row],[CategoryOverwrite]])</f>
        <v/>
      </c>
      <c r="K1482" s="17" t="n"/>
      <c r="L1482" s="17" t="n"/>
      <c r="M1482" s="13">
        <f>IF(COUNTA(tblTime[[#This Row],[TaskName]:[Entity]],tblTime[[#This Row],[FinalCategory]:[Hours]])=4,"FILLED","OPEN")</f>
        <v/>
      </c>
      <c r="N1482" s="13">
        <f>IF(SUMIFS(tblTime[Hours],tblTime[Date],tblTime[[#This Row],[Date]]) &gt; 20, "⚠ Over 20 hours!", "")</f>
        <v/>
      </c>
    </row>
    <row r="1483" hidden="1">
      <c r="B1483" s="14">
        <f>7+B1383</f>
        <v/>
      </c>
      <c r="C1483" s="15">
        <f>C1463</f>
        <v/>
      </c>
      <c r="D1483" s="13">
        <f>$G$2</f>
        <v/>
      </c>
      <c r="E1483" s="13">
        <f>IFERROR(_xlfn.XLOOKUP(D1483,tblEmployees[EmployeeName],tblEmployees[HomeDepartment],""),"")</f>
        <v/>
      </c>
      <c r="F1483" s="17" t="n"/>
      <c r="G1483" s="17" t="n"/>
      <c r="H1483" s="13">
        <f>IFERROR(INDEX(tblTasks[SuggestedCategory],MATCH(tblTime[[#This Row],[TaskName]],tblTasks[TaskName],0)),"")</f>
        <v/>
      </c>
      <c r="I1483" s="17" t="n"/>
      <c r="J1483" s="13">
        <f>IF(tblTime[[#This Row],[CategoryOverwrite]]="",tblTime[[#This Row],[SuggCategory]],tblTime[[#This Row],[CategoryOverwrite]])</f>
        <v/>
      </c>
      <c r="K1483" s="17" t="n"/>
      <c r="L1483" s="17" t="n"/>
      <c r="M1483" s="13">
        <f>IF(COUNTA(tblTime[[#This Row],[TaskName]:[Entity]],tblTime[[#This Row],[FinalCategory]:[Hours]])=4,"FILLED","OPEN")</f>
        <v/>
      </c>
      <c r="N1483" s="13">
        <f>IF(SUMIFS(tblTime[Hours],tblTime[Date],tblTime[[#This Row],[Date]]) &gt; 20, "⚠ Over 20 hours!", "")</f>
        <v/>
      </c>
    </row>
    <row r="1484" hidden="1">
      <c r="B1484" s="14">
        <f>7+B1384</f>
        <v/>
      </c>
      <c r="C1484" s="15">
        <f>C1464</f>
        <v/>
      </c>
      <c r="D1484" s="13">
        <f>$G$2</f>
        <v/>
      </c>
      <c r="E1484" s="13">
        <f>IFERROR(_xlfn.XLOOKUP(D1484,tblEmployees[EmployeeName],tblEmployees[HomeDepartment],""),"")</f>
        <v/>
      </c>
      <c r="F1484" s="17" t="n"/>
      <c r="G1484" s="17" t="n"/>
      <c r="H1484" s="13">
        <f>IFERROR(INDEX(tblTasks[SuggestedCategory],MATCH(tblTime[[#This Row],[TaskName]],tblTasks[TaskName],0)),"")</f>
        <v/>
      </c>
      <c r="I1484" s="17" t="n"/>
      <c r="J1484" s="13">
        <f>IF(tblTime[[#This Row],[CategoryOverwrite]]="",tblTime[[#This Row],[SuggCategory]],tblTime[[#This Row],[CategoryOverwrite]])</f>
        <v/>
      </c>
      <c r="K1484" s="17" t="n"/>
      <c r="L1484" s="17" t="n"/>
      <c r="M1484" s="13">
        <f>IF(COUNTA(tblTime[[#This Row],[TaskName]:[Entity]],tblTime[[#This Row],[FinalCategory]:[Hours]])=4,"FILLED","OPEN")</f>
        <v/>
      </c>
      <c r="N1484" s="13">
        <f>IF(SUMIFS(tblTime[Hours],tblTime[Date],tblTime[[#This Row],[Date]]) &gt; 20, "⚠ Over 20 hours!", "")</f>
        <v/>
      </c>
    </row>
    <row r="1485" hidden="1">
      <c r="B1485" s="14">
        <f>7+B1385</f>
        <v/>
      </c>
      <c r="C1485" s="15">
        <f>C1465</f>
        <v/>
      </c>
      <c r="D1485" s="13">
        <f>$G$2</f>
        <v/>
      </c>
      <c r="E1485" s="13">
        <f>IFERROR(_xlfn.XLOOKUP(D1485,tblEmployees[EmployeeName],tblEmployees[HomeDepartment],""),"")</f>
        <v/>
      </c>
      <c r="F1485" s="17" t="n"/>
      <c r="G1485" s="17" t="n"/>
      <c r="H1485" s="13">
        <f>IFERROR(INDEX(tblTasks[SuggestedCategory],MATCH(tblTime[[#This Row],[TaskName]],tblTasks[TaskName],0)),"")</f>
        <v/>
      </c>
      <c r="I1485" s="17" t="n"/>
      <c r="J1485" s="13">
        <f>IF(tblTime[[#This Row],[CategoryOverwrite]]="",tblTime[[#This Row],[SuggCategory]],tblTime[[#This Row],[CategoryOverwrite]])</f>
        <v/>
      </c>
      <c r="K1485" s="17" t="n"/>
      <c r="L1485" s="17" t="n"/>
      <c r="M1485" s="13">
        <f>IF(COUNTA(tblTime[[#This Row],[TaskName]:[Entity]],tblTime[[#This Row],[FinalCategory]:[Hours]])=4,"FILLED","OPEN")</f>
        <v/>
      </c>
      <c r="N1485" s="13">
        <f>IF(SUMIFS(tblTime[Hours],tblTime[Date],tblTime[[#This Row],[Date]]) &gt; 20, "⚠ Over 20 hours!", "")</f>
        <v/>
      </c>
    </row>
    <row r="1486" hidden="1">
      <c r="B1486" s="14">
        <f>7+B1386</f>
        <v/>
      </c>
      <c r="C1486" s="15">
        <f>C1466</f>
        <v/>
      </c>
      <c r="D1486" s="13">
        <f>$G$2</f>
        <v/>
      </c>
      <c r="E1486" s="13">
        <f>IFERROR(_xlfn.XLOOKUP(D1486,tblEmployees[EmployeeName],tblEmployees[HomeDepartment],""),"")</f>
        <v/>
      </c>
      <c r="F1486" s="17" t="n"/>
      <c r="G1486" s="17" t="n"/>
      <c r="H1486" s="13">
        <f>IFERROR(INDEX(tblTasks[SuggestedCategory],MATCH(tblTime[[#This Row],[TaskName]],tblTasks[TaskName],0)),"")</f>
        <v/>
      </c>
      <c r="I1486" s="17" t="n"/>
      <c r="J1486" s="13">
        <f>IF(tblTime[[#This Row],[CategoryOverwrite]]="",tblTime[[#This Row],[SuggCategory]],tblTime[[#This Row],[CategoryOverwrite]])</f>
        <v/>
      </c>
      <c r="K1486" s="17" t="n"/>
      <c r="L1486" s="17" t="n"/>
      <c r="M1486" s="13">
        <f>IF(COUNTA(tblTime[[#This Row],[TaskName]:[Entity]],tblTime[[#This Row],[FinalCategory]:[Hours]])=4,"FILLED","OPEN")</f>
        <v/>
      </c>
      <c r="N1486" s="13">
        <f>IF(SUMIFS(tblTime[Hours],tblTime[Date],tblTime[[#This Row],[Date]]) &gt; 20, "⚠ Over 20 hours!", "")</f>
        <v/>
      </c>
    </row>
    <row r="1487" hidden="1">
      <c r="B1487" s="14">
        <f>7+B1387</f>
        <v/>
      </c>
      <c r="C1487" s="15">
        <f>C1467</f>
        <v/>
      </c>
      <c r="D1487" s="13">
        <f>$G$2</f>
        <v/>
      </c>
      <c r="E1487" s="13">
        <f>IFERROR(_xlfn.XLOOKUP(D1487,tblEmployees[EmployeeName],tblEmployees[HomeDepartment],""),"")</f>
        <v/>
      </c>
      <c r="F1487" s="17" t="n"/>
      <c r="G1487" s="17" t="n"/>
      <c r="H1487" s="13">
        <f>IFERROR(INDEX(tblTasks[SuggestedCategory],MATCH(tblTime[[#This Row],[TaskName]],tblTasks[TaskName],0)),"")</f>
        <v/>
      </c>
      <c r="I1487" s="17" t="n"/>
      <c r="J1487" s="13">
        <f>IF(tblTime[[#This Row],[CategoryOverwrite]]="",tblTime[[#This Row],[SuggCategory]],tblTime[[#This Row],[CategoryOverwrite]])</f>
        <v/>
      </c>
      <c r="K1487" s="17" t="n"/>
      <c r="L1487" s="17" t="n"/>
      <c r="M1487" s="13">
        <f>IF(COUNTA(tblTime[[#This Row],[TaskName]:[Entity]],tblTime[[#This Row],[FinalCategory]:[Hours]])=4,"FILLED","OPEN")</f>
        <v/>
      </c>
      <c r="N1487" s="13">
        <f>IF(SUMIFS(tblTime[Hours],tblTime[Date],tblTime[[#This Row],[Date]]) &gt; 20, "⚠ Over 20 hours!", "")</f>
        <v/>
      </c>
    </row>
    <row r="1488" hidden="1">
      <c r="B1488" s="14">
        <f>7+B1388</f>
        <v/>
      </c>
      <c r="C1488" s="15">
        <f>C1468</f>
        <v/>
      </c>
      <c r="D1488" s="13">
        <f>$G$2</f>
        <v/>
      </c>
      <c r="E1488" s="13">
        <f>IFERROR(_xlfn.XLOOKUP(D1488,tblEmployees[EmployeeName],tblEmployees[HomeDepartment],""),"")</f>
        <v/>
      </c>
      <c r="F1488" s="17" t="n"/>
      <c r="G1488" s="17" t="n"/>
      <c r="H1488" s="13">
        <f>IFERROR(INDEX(tblTasks[SuggestedCategory],MATCH(tblTime[[#This Row],[TaskName]],tblTasks[TaskName],0)),"")</f>
        <v/>
      </c>
      <c r="I1488" s="17" t="n"/>
      <c r="J1488" s="13">
        <f>IF(tblTime[[#This Row],[CategoryOverwrite]]="",tblTime[[#This Row],[SuggCategory]],tblTime[[#This Row],[CategoryOverwrite]])</f>
        <v/>
      </c>
      <c r="K1488" s="17" t="n"/>
      <c r="L1488" s="17" t="n"/>
      <c r="M1488" s="13">
        <f>IF(COUNTA(tblTime[[#This Row],[TaskName]:[Entity]],tblTime[[#This Row],[FinalCategory]:[Hours]])=4,"FILLED","OPEN")</f>
        <v/>
      </c>
      <c r="N1488" s="13">
        <f>IF(SUMIFS(tblTime[Hours],tblTime[Date],tblTime[[#This Row],[Date]]) &gt; 20, "⚠ Over 20 hours!", "")</f>
        <v/>
      </c>
    </row>
    <row r="1489" hidden="1">
      <c r="B1489" s="14">
        <f>7+B1389</f>
        <v/>
      </c>
      <c r="C1489" s="15">
        <f>C1469</f>
        <v/>
      </c>
      <c r="D1489" s="13">
        <f>$G$2</f>
        <v/>
      </c>
      <c r="E1489" s="13">
        <f>IFERROR(_xlfn.XLOOKUP(D1489,tblEmployees[EmployeeName],tblEmployees[HomeDepartment],""),"")</f>
        <v/>
      </c>
      <c r="F1489" s="17" t="n"/>
      <c r="G1489" s="17" t="n"/>
      <c r="H1489" s="13">
        <f>IFERROR(INDEX(tblTasks[SuggestedCategory],MATCH(tblTime[[#This Row],[TaskName]],tblTasks[TaskName],0)),"")</f>
        <v/>
      </c>
      <c r="I1489" s="17" t="n"/>
      <c r="J1489" s="13">
        <f>IF(tblTime[[#This Row],[CategoryOverwrite]]="",tblTime[[#This Row],[SuggCategory]],tblTime[[#This Row],[CategoryOverwrite]])</f>
        <v/>
      </c>
      <c r="K1489" s="17" t="n"/>
      <c r="L1489" s="17" t="n"/>
      <c r="M1489" s="13">
        <f>IF(COUNTA(tblTime[[#This Row],[TaskName]:[Entity]],tblTime[[#This Row],[FinalCategory]:[Hours]])=4,"FILLED","OPEN")</f>
        <v/>
      </c>
      <c r="N1489" s="13">
        <f>IF(SUMIFS(tblTime[Hours],tblTime[Date],tblTime[[#This Row],[Date]]) &gt; 20, "⚠ Over 20 hours!", "")</f>
        <v/>
      </c>
    </row>
    <row r="1490" hidden="1">
      <c r="B1490" s="14">
        <f>7+B1390</f>
        <v/>
      </c>
      <c r="C1490" s="15">
        <f>C1470</f>
        <v/>
      </c>
      <c r="D1490" s="13">
        <f>$G$2</f>
        <v/>
      </c>
      <c r="E1490" s="13">
        <f>IFERROR(_xlfn.XLOOKUP(D1490,tblEmployees[EmployeeName],tblEmployees[HomeDepartment],""),"")</f>
        <v/>
      </c>
      <c r="F1490" s="17" t="n"/>
      <c r="G1490" s="17" t="n"/>
      <c r="H1490" s="13">
        <f>IFERROR(INDEX(tblTasks[SuggestedCategory],MATCH(tblTime[[#This Row],[TaskName]],tblTasks[TaskName],0)),"")</f>
        <v/>
      </c>
      <c r="I1490" s="17" t="n"/>
      <c r="J1490" s="13">
        <f>IF(tblTime[[#This Row],[CategoryOverwrite]]="",tblTime[[#This Row],[SuggCategory]],tblTime[[#This Row],[CategoryOverwrite]])</f>
        <v/>
      </c>
      <c r="K1490" s="17" t="n"/>
      <c r="L1490" s="17" t="n"/>
      <c r="M1490" s="13">
        <f>IF(COUNTA(tblTime[[#This Row],[TaskName]:[Entity]],tblTime[[#This Row],[FinalCategory]:[Hours]])=4,"FILLED","OPEN")</f>
        <v/>
      </c>
      <c r="N1490" s="13">
        <f>IF(SUMIFS(tblTime[Hours],tblTime[Date],tblTime[[#This Row],[Date]]) &gt; 20, "⚠ Over 20 hours!", "")</f>
        <v/>
      </c>
    </row>
    <row r="1491" hidden="1">
      <c r="B1491" s="14">
        <f>7+B1391</f>
        <v/>
      </c>
      <c r="C1491" s="15">
        <f>C1471</f>
        <v/>
      </c>
      <c r="D1491" s="13">
        <f>$G$2</f>
        <v/>
      </c>
      <c r="E1491" s="13">
        <f>IFERROR(_xlfn.XLOOKUP(D1491,tblEmployees[EmployeeName],tblEmployees[HomeDepartment],""),"")</f>
        <v/>
      </c>
      <c r="F1491" s="17" t="n"/>
      <c r="G1491" s="17" t="n"/>
      <c r="H1491" s="13">
        <f>IFERROR(INDEX(tblTasks[SuggestedCategory],MATCH(tblTime[[#This Row],[TaskName]],tblTasks[TaskName],0)),"")</f>
        <v/>
      </c>
      <c r="I1491" s="17" t="n"/>
      <c r="J1491" s="13">
        <f>IF(tblTime[[#This Row],[CategoryOverwrite]]="",tblTime[[#This Row],[SuggCategory]],tblTime[[#This Row],[CategoryOverwrite]])</f>
        <v/>
      </c>
      <c r="K1491" s="17" t="n"/>
      <c r="L1491" s="17" t="n"/>
      <c r="M1491" s="13">
        <f>IF(COUNTA(tblTime[[#This Row],[TaskName]:[Entity]],tblTime[[#This Row],[FinalCategory]:[Hours]])=4,"FILLED","OPEN")</f>
        <v/>
      </c>
      <c r="N1491" s="13">
        <f>IF(SUMIFS(tblTime[Hours],tblTime[Date],tblTime[[#This Row],[Date]]) &gt; 20, "⚠ Over 20 hours!", "")</f>
        <v/>
      </c>
    </row>
    <row r="1492" hidden="1">
      <c r="B1492" s="14">
        <f>7+B1392</f>
        <v/>
      </c>
      <c r="C1492" s="15">
        <f>C1472</f>
        <v/>
      </c>
      <c r="D1492" s="13">
        <f>$G$2</f>
        <v/>
      </c>
      <c r="E1492" s="13">
        <f>IFERROR(_xlfn.XLOOKUP(D1492,tblEmployees[EmployeeName],tblEmployees[HomeDepartment],""),"")</f>
        <v/>
      </c>
      <c r="F1492" s="17" t="n"/>
      <c r="G1492" s="17" t="n"/>
      <c r="H1492" s="13">
        <f>IFERROR(INDEX(tblTasks[SuggestedCategory],MATCH(tblTime[[#This Row],[TaskName]],tblTasks[TaskName],0)),"")</f>
        <v/>
      </c>
      <c r="I1492" s="17" t="n"/>
      <c r="J1492" s="13">
        <f>IF(tblTime[[#This Row],[CategoryOverwrite]]="",tblTime[[#This Row],[SuggCategory]],tblTime[[#This Row],[CategoryOverwrite]])</f>
        <v/>
      </c>
      <c r="K1492" s="17" t="n"/>
      <c r="L1492" s="17" t="n"/>
      <c r="M1492" s="13">
        <f>IF(COUNTA(tblTime[[#This Row],[TaskName]:[Entity]],tblTime[[#This Row],[FinalCategory]:[Hours]])=4,"FILLED","OPEN")</f>
        <v/>
      </c>
      <c r="N1492" s="13">
        <f>IF(SUMIFS(tblTime[Hours],tblTime[Date],tblTime[[#This Row],[Date]]) &gt; 20, "⚠ Over 20 hours!", "")</f>
        <v/>
      </c>
    </row>
    <row r="1493" hidden="1">
      <c r="B1493" s="14">
        <f>7+B1393</f>
        <v/>
      </c>
      <c r="C1493" s="15">
        <f>C1473</f>
        <v/>
      </c>
      <c r="D1493" s="13">
        <f>$G$2</f>
        <v/>
      </c>
      <c r="E1493" s="13">
        <f>IFERROR(_xlfn.XLOOKUP(D1493,tblEmployees[EmployeeName],tblEmployees[HomeDepartment],""),"")</f>
        <v/>
      </c>
      <c r="F1493" s="17" t="n"/>
      <c r="G1493" s="17" t="n"/>
      <c r="H1493" s="13">
        <f>IFERROR(INDEX(tblTasks[SuggestedCategory],MATCH(tblTime[[#This Row],[TaskName]],tblTasks[TaskName],0)),"")</f>
        <v/>
      </c>
      <c r="I1493" s="17" t="n"/>
      <c r="J1493" s="13">
        <f>IF(tblTime[[#This Row],[CategoryOverwrite]]="",tblTime[[#This Row],[SuggCategory]],tblTime[[#This Row],[CategoryOverwrite]])</f>
        <v/>
      </c>
      <c r="K1493" s="17" t="n"/>
      <c r="L1493" s="17" t="n"/>
      <c r="M1493" s="13">
        <f>IF(COUNTA(tblTime[[#This Row],[TaskName]:[Entity]],tblTime[[#This Row],[FinalCategory]:[Hours]])=4,"FILLED","OPEN")</f>
        <v/>
      </c>
      <c r="N1493" s="13">
        <f>IF(SUMIFS(tblTime[Hours],tblTime[Date],tblTime[[#This Row],[Date]]) &gt; 20, "⚠ Over 20 hours!", "")</f>
        <v/>
      </c>
    </row>
    <row r="1494" hidden="1">
      <c r="B1494" s="14">
        <f>7+B1394</f>
        <v/>
      </c>
      <c r="C1494" s="15">
        <f>C1474</f>
        <v/>
      </c>
      <c r="D1494" s="13">
        <f>$G$2</f>
        <v/>
      </c>
      <c r="E1494" s="13">
        <f>IFERROR(_xlfn.XLOOKUP(D1494,tblEmployees[EmployeeName],tblEmployees[HomeDepartment],""),"")</f>
        <v/>
      </c>
      <c r="F1494" s="17" t="n"/>
      <c r="G1494" s="17" t="n"/>
      <c r="H1494" s="13">
        <f>IFERROR(INDEX(tblTasks[SuggestedCategory],MATCH(tblTime[[#This Row],[TaskName]],tblTasks[TaskName],0)),"")</f>
        <v/>
      </c>
      <c r="I1494" s="17" t="n"/>
      <c r="J1494" s="13">
        <f>IF(tblTime[[#This Row],[CategoryOverwrite]]="",tblTime[[#This Row],[SuggCategory]],tblTime[[#This Row],[CategoryOverwrite]])</f>
        <v/>
      </c>
      <c r="K1494" s="17" t="n"/>
      <c r="L1494" s="17" t="n"/>
      <c r="M1494" s="13">
        <f>IF(COUNTA(tblTime[[#This Row],[TaskName]:[Entity]],tblTime[[#This Row],[FinalCategory]:[Hours]])=4,"FILLED","OPEN")</f>
        <v/>
      </c>
      <c r="N1494" s="13">
        <f>IF(SUMIFS(tblTime[Hours],tblTime[Date],tblTime[[#This Row],[Date]]) &gt; 20, "⚠ Over 20 hours!", "")</f>
        <v/>
      </c>
    </row>
    <row r="1495" hidden="1">
      <c r="B1495" s="14">
        <f>7+B1395</f>
        <v/>
      </c>
      <c r="C1495" s="15">
        <f>C1475</f>
        <v/>
      </c>
      <c r="D1495" s="13">
        <f>$G$2</f>
        <v/>
      </c>
      <c r="E1495" s="13">
        <f>IFERROR(_xlfn.XLOOKUP(D1495,tblEmployees[EmployeeName],tblEmployees[HomeDepartment],""),"")</f>
        <v/>
      </c>
      <c r="F1495" s="17" t="n"/>
      <c r="G1495" s="17" t="n"/>
      <c r="H1495" s="13">
        <f>IFERROR(INDEX(tblTasks[SuggestedCategory],MATCH(tblTime[[#This Row],[TaskName]],tblTasks[TaskName],0)),"")</f>
        <v/>
      </c>
      <c r="I1495" s="17" t="n"/>
      <c r="J1495" s="13">
        <f>IF(tblTime[[#This Row],[CategoryOverwrite]]="",tblTime[[#This Row],[SuggCategory]],tblTime[[#This Row],[CategoryOverwrite]])</f>
        <v/>
      </c>
      <c r="K1495" s="17" t="n"/>
      <c r="L1495" s="17" t="n"/>
      <c r="M1495" s="13">
        <f>IF(COUNTA(tblTime[[#This Row],[TaskName]:[Entity]],tblTime[[#This Row],[FinalCategory]:[Hours]])=4,"FILLED","OPEN")</f>
        <v/>
      </c>
      <c r="N1495" s="13">
        <f>IF(SUMIFS(tblTime[Hours],tblTime[Date],tblTime[[#This Row],[Date]]) &gt; 20, "⚠ Over 20 hours!", "")</f>
        <v/>
      </c>
    </row>
    <row r="1496" hidden="1">
      <c r="B1496" s="14">
        <f>7+B1396</f>
        <v/>
      </c>
      <c r="C1496" s="15">
        <f>C1476</f>
        <v/>
      </c>
      <c r="D1496" s="13">
        <f>$G$2</f>
        <v/>
      </c>
      <c r="E1496" s="13">
        <f>IFERROR(_xlfn.XLOOKUP(D1496,tblEmployees[EmployeeName],tblEmployees[HomeDepartment],""),"")</f>
        <v/>
      </c>
      <c r="F1496" s="17" t="n"/>
      <c r="G1496" s="17" t="n"/>
      <c r="H1496" s="13">
        <f>IFERROR(INDEX(tblTasks[SuggestedCategory],MATCH(tblTime[[#This Row],[TaskName]],tblTasks[TaskName],0)),"")</f>
        <v/>
      </c>
      <c r="I1496" s="17" t="n"/>
      <c r="J1496" s="13">
        <f>IF(tblTime[[#This Row],[CategoryOverwrite]]="",tblTime[[#This Row],[SuggCategory]],tblTime[[#This Row],[CategoryOverwrite]])</f>
        <v/>
      </c>
      <c r="K1496" s="17" t="n"/>
      <c r="L1496" s="17" t="n"/>
      <c r="M1496" s="13">
        <f>IF(COUNTA(tblTime[[#This Row],[TaskName]:[Entity]],tblTime[[#This Row],[FinalCategory]:[Hours]])=4,"FILLED","OPEN")</f>
        <v/>
      </c>
      <c r="N1496" s="13">
        <f>IF(SUMIFS(tblTime[Hours],tblTime[Date],tblTime[[#This Row],[Date]]) &gt; 20, "⚠ Over 20 hours!", "")</f>
        <v/>
      </c>
    </row>
    <row r="1497" hidden="1">
      <c r="B1497" s="14">
        <f>7+B1397</f>
        <v/>
      </c>
      <c r="C1497" s="15">
        <f>C1477</f>
        <v/>
      </c>
      <c r="D1497" s="13">
        <f>$G$2</f>
        <v/>
      </c>
      <c r="E1497" s="13">
        <f>IFERROR(_xlfn.XLOOKUP(D1497,tblEmployees[EmployeeName],tblEmployees[HomeDepartment],""),"")</f>
        <v/>
      </c>
      <c r="F1497" s="17" t="n"/>
      <c r="G1497" s="17" t="n"/>
      <c r="H1497" s="13">
        <f>IFERROR(INDEX(tblTasks[SuggestedCategory],MATCH(tblTime[[#This Row],[TaskName]],tblTasks[TaskName],0)),"")</f>
        <v/>
      </c>
      <c r="I1497" s="17" t="n"/>
      <c r="J1497" s="13">
        <f>IF(tblTime[[#This Row],[CategoryOverwrite]]="",tblTime[[#This Row],[SuggCategory]],tblTime[[#This Row],[CategoryOverwrite]])</f>
        <v/>
      </c>
      <c r="K1497" s="17" t="n"/>
      <c r="L1497" s="17" t="n"/>
      <c r="M1497" s="13">
        <f>IF(COUNTA(tblTime[[#This Row],[TaskName]:[Entity]],tblTime[[#This Row],[FinalCategory]:[Hours]])=4,"FILLED","OPEN")</f>
        <v/>
      </c>
      <c r="N1497" s="13">
        <f>IF(SUMIFS(tblTime[Hours],tblTime[Date],tblTime[[#This Row],[Date]]) &gt; 20, "⚠ Over 20 hours!", "")</f>
        <v/>
      </c>
    </row>
    <row r="1498" hidden="1">
      <c r="B1498" s="14">
        <f>7+B1398</f>
        <v/>
      </c>
      <c r="C1498" s="15">
        <f>C1478</f>
        <v/>
      </c>
      <c r="D1498" s="13">
        <f>$G$2</f>
        <v/>
      </c>
      <c r="E1498" s="13">
        <f>IFERROR(_xlfn.XLOOKUP(D1498,tblEmployees[EmployeeName],tblEmployees[HomeDepartment],""),"")</f>
        <v/>
      </c>
      <c r="F1498" s="17" t="n"/>
      <c r="G1498" s="17" t="n"/>
      <c r="H1498" s="13">
        <f>IFERROR(INDEX(tblTasks[SuggestedCategory],MATCH(tblTime[[#This Row],[TaskName]],tblTasks[TaskName],0)),"")</f>
        <v/>
      </c>
      <c r="I1498" s="17" t="n"/>
      <c r="J1498" s="13">
        <f>IF(tblTime[[#This Row],[CategoryOverwrite]]="",tblTime[[#This Row],[SuggCategory]],tblTime[[#This Row],[CategoryOverwrite]])</f>
        <v/>
      </c>
      <c r="K1498" s="17" t="n"/>
      <c r="L1498" s="17" t="n"/>
      <c r="M1498" s="13">
        <f>IF(COUNTA(tblTime[[#This Row],[TaskName]:[Entity]],tblTime[[#This Row],[FinalCategory]:[Hours]])=4,"FILLED","OPEN")</f>
        <v/>
      </c>
      <c r="N1498" s="13">
        <f>IF(SUMIFS(tblTime[Hours],tblTime[Date],tblTime[[#This Row],[Date]]) &gt; 20, "⚠ Over 20 hours!", "")</f>
        <v/>
      </c>
    </row>
    <row r="1499" hidden="1">
      <c r="B1499" s="14">
        <f>7+B1399</f>
        <v/>
      </c>
      <c r="C1499" s="15">
        <f>C1479</f>
        <v/>
      </c>
      <c r="D1499" s="13">
        <f>$G$2</f>
        <v/>
      </c>
      <c r="E1499" s="13">
        <f>IFERROR(_xlfn.XLOOKUP(D1499,tblEmployees[EmployeeName],tblEmployees[HomeDepartment],""),"")</f>
        <v/>
      </c>
      <c r="F1499" s="17" t="n"/>
      <c r="G1499" s="17" t="n"/>
      <c r="H1499" s="13">
        <f>IFERROR(INDEX(tblTasks[SuggestedCategory],MATCH(tblTime[[#This Row],[TaskName]],tblTasks[TaskName],0)),"")</f>
        <v/>
      </c>
      <c r="I1499" s="17" t="n"/>
      <c r="J1499" s="13">
        <f>IF(tblTime[[#This Row],[CategoryOverwrite]]="",tblTime[[#This Row],[SuggCategory]],tblTime[[#This Row],[CategoryOverwrite]])</f>
        <v/>
      </c>
      <c r="K1499" s="17" t="n"/>
      <c r="L1499" s="17" t="n"/>
      <c r="M1499" s="13">
        <f>IF(COUNTA(tblTime[[#This Row],[TaskName]:[Entity]],tblTime[[#This Row],[FinalCategory]:[Hours]])=4,"FILLED","OPEN")</f>
        <v/>
      </c>
      <c r="N1499" s="13">
        <f>IF(SUMIFS(tblTime[Hours],tblTime[Date],tblTime[[#This Row],[Date]]) &gt; 20, "⚠ Over 20 hours!", "")</f>
        <v/>
      </c>
    </row>
    <row r="1500" hidden="1">
      <c r="B1500" s="14">
        <f>7+B1400</f>
        <v/>
      </c>
      <c r="C1500" s="15">
        <f>C1480</f>
        <v/>
      </c>
      <c r="D1500" s="13">
        <f>$G$2</f>
        <v/>
      </c>
      <c r="E1500" s="13">
        <f>IFERROR(_xlfn.XLOOKUP(D1500,tblEmployees[EmployeeName],tblEmployees[HomeDepartment],""),"")</f>
        <v/>
      </c>
      <c r="F1500" s="17" t="n"/>
      <c r="G1500" s="17" t="n"/>
      <c r="H1500" s="13">
        <f>IFERROR(INDEX(tblTasks[SuggestedCategory],MATCH(tblTime[[#This Row],[TaskName]],tblTasks[TaskName],0)),"")</f>
        <v/>
      </c>
      <c r="I1500" s="17" t="n"/>
      <c r="J1500" s="13">
        <f>IF(tblTime[[#This Row],[CategoryOverwrite]]="",tblTime[[#This Row],[SuggCategory]],tblTime[[#This Row],[CategoryOverwrite]])</f>
        <v/>
      </c>
      <c r="K1500" s="17" t="n"/>
      <c r="L1500" s="17" t="n"/>
      <c r="M1500" s="13">
        <f>IF(COUNTA(tblTime[[#This Row],[TaskName]:[Entity]],tblTime[[#This Row],[FinalCategory]:[Hours]])=4,"FILLED","OPEN")</f>
        <v/>
      </c>
      <c r="N1500" s="13">
        <f>IF(SUMIFS(tblTime[Hours],tblTime[Date],tblTime[[#This Row],[Date]]) &gt; 20, "⚠ Over 20 hours!", "")</f>
        <v/>
      </c>
    </row>
    <row r="1501" hidden="1">
      <c r="B1501" s="14">
        <f>7+B1401</f>
        <v/>
      </c>
      <c r="C1501" s="15">
        <f>C1481</f>
        <v/>
      </c>
      <c r="D1501" s="13">
        <f>$G$2</f>
        <v/>
      </c>
      <c r="E1501" s="13">
        <f>IFERROR(_xlfn.XLOOKUP(D1501,tblEmployees[EmployeeName],tblEmployees[HomeDepartment],""),"")</f>
        <v/>
      </c>
      <c r="F1501" s="17" t="n"/>
      <c r="G1501" s="17" t="n"/>
      <c r="H1501" s="13">
        <f>IFERROR(INDEX(tblTasks[SuggestedCategory],MATCH(tblTime[[#This Row],[TaskName]],tblTasks[TaskName],0)),"")</f>
        <v/>
      </c>
      <c r="I1501" s="17" t="n"/>
      <c r="J1501" s="13">
        <f>IF(tblTime[[#This Row],[CategoryOverwrite]]="",tblTime[[#This Row],[SuggCategory]],tblTime[[#This Row],[CategoryOverwrite]])</f>
        <v/>
      </c>
      <c r="K1501" s="17" t="n"/>
      <c r="L1501" s="17" t="n"/>
      <c r="M1501" s="13">
        <f>IF(COUNTA(tblTime[[#This Row],[TaskName]:[Entity]],tblTime[[#This Row],[FinalCategory]:[Hours]])=4,"FILLED","OPEN")</f>
        <v/>
      </c>
      <c r="N1501" s="13">
        <f>IF(SUMIFS(tblTime[Hours],tblTime[Date],tblTime[[#This Row],[Date]]) &gt; 20, "⚠ Over 20 hours!", "")</f>
        <v/>
      </c>
    </row>
    <row r="1502" hidden="1">
      <c r="B1502" s="14">
        <f>7+B1402</f>
        <v/>
      </c>
      <c r="C1502" s="15">
        <f>C1482</f>
        <v/>
      </c>
      <c r="D1502" s="13">
        <f>$G$2</f>
        <v/>
      </c>
      <c r="E1502" s="13">
        <f>IFERROR(_xlfn.XLOOKUP(D1502,tblEmployees[EmployeeName],tblEmployees[HomeDepartment],""),"")</f>
        <v/>
      </c>
      <c r="F1502" s="17" t="n"/>
      <c r="G1502" s="17" t="n"/>
      <c r="H1502" s="13">
        <f>IFERROR(INDEX(tblTasks[SuggestedCategory],MATCH(tblTime[[#This Row],[TaskName]],tblTasks[TaskName],0)),"")</f>
        <v/>
      </c>
      <c r="I1502" s="17" t="n"/>
      <c r="J1502" s="13">
        <f>IF(tblTime[[#This Row],[CategoryOverwrite]]="",tblTime[[#This Row],[SuggCategory]],tblTime[[#This Row],[CategoryOverwrite]])</f>
        <v/>
      </c>
      <c r="K1502" s="17" t="n"/>
      <c r="L1502" s="17" t="n"/>
      <c r="M1502" s="13">
        <f>IF(COUNTA(tblTime[[#This Row],[TaskName]:[Entity]],tblTime[[#This Row],[FinalCategory]:[Hours]])=4,"FILLED","OPEN")</f>
        <v/>
      </c>
      <c r="N1502" s="13">
        <f>IF(SUMIFS(tblTime[Hours],tblTime[Date],tblTime[[#This Row],[Date]]) &gt; 20, "⚠ Over 20 hours!", "")</f>
        <v/>
      </c>
    </row>
    <row r="1503" hidden="1">
      <c r="B1503" s="14">
        <f>7+B1403</f>
        <v/>
      </c>
      <c r="C1503" s="15">
        <f>C1483</f>
        <v/>
      </c>
      <c r="D1503" s="13">
        <f>$G$2</f>
        <v/>
      </c>
      <c r="E1503" s="13">
        <f>IFERROR(_xlfn.XLOOKUP(D1503,tblEmployees[EmployeeName],tblEmployees[HomeDepartment],""),"")</f>
        <v/>
      </c>
      <c r="F1503" s="17" t="n"/>
      <c r="G1503" s="17" t="n"/>
      <c r="H1503" s="13">
        <f>IFERROR(INDEX(tblTasks[SuggestedCategory],MATCH(tblTime[[#This Row],[TaskName]],tblTasks[TaskName],0)),"")</f>
        <v/>
      </c>
      <c r="I1503" s="17" t="n"/>
      <c r="J1503" s="13">
        <f>IF(tblTime[[#This Row],[CategoryOverwrite]]="",tblTime[[#This Row],[SuggCategory]],tblTime[[#This Row],[CategoryOverwrite]])</f>
        <v/>
      </c>
      <c r="K1503" s="17" t="n"/>
      <c r="L1503" s="17" t="n"/>
      <c r="M1503" s="13">
        <f>IF(COUNTA(tblTime[[#This Row],[TaskName]:[Entity]],tblTime[[#This Row],[FinalCategory]:[Hours]])=4,"FILLED","OPEN")</f>
        <v/>
      </c>
      <c r="N1503" s="13">
        <f>IF(SUMIFS(tblTime[Hours],tblTime[Date],tblTime[[#This Row],[Date]]) &gt; 20, "⚠ Over 20 hours!", "")</f>
        <v/>
      </c>
    </row>
    <row r="1504" hidden="1">
      <c r="B1504" s="14">
        <f>7+B1404</f>
        <v/>
      </c>
      <c r="C1504" s="15">
        <f>C1484</f>
        <v/>
      </c>
      <c r="D1504" s="13">
        <f>$G$2</f>
        <v/>
      </c>
      <c r="E1504" s="13">
        <f>IFERROR(_xlfn.XLOOKUP(D1504,tblEmployees[EmployeeName],tblEmployees[HomeDepartment],""),"")</f>
        <v/>
      </c>
      <c r="F1504" s="17" t="n"/>
      <c r="G1504" s="17" t="n"/>
      <c r="H1504" s="13">
        <f>IFERROR(INDEX(tblTasks[SuggestedCategory],MATCH(tblTime[[#This Row],[TaskName]],tblTasks[TaskName],0)),"")</f>
        <v/>
      </c>
      <c r="I1504" s="17" t="n"/>
      <c r="J1504" s="13">
        <f>IF(tblTime[[#This Row],[CategoryOverwrite]]="",tblTime[[#This Row],[SuggCategory]],tblTime[[#This Row],[CategoryOverwrite]])</f>
        <v/>
      </c>
      <c r="K1504" s="17" t="n"/>
      <c r="L1504" s="17" t="n"/>
      <c r="M1504" s="13">
        <f>IF(COUNTA(tblTime[[#This Row],[TaskName]:[Entity]],tblTime[[#This Row],[FinalCategory]:[Hours]])=4,"FILLED","OPEN")</f>
        <v/>
      </c>
      <c r="N1504" s="13">
        <f>IF(SUMIFS(tblTime[Hours],tblTime[Date],tblTime[[#This Row],[Date]]) &gt; 20, "⚠ Over 20 hours!", "")</f>
        <v/>
      </c>
    </row>
    <row r="1505" hidden="1">
      <c r="B1505" s="14">
        <f>7+B1405</f>
        <v/>
      </c>
      <c r="C1505" s="15">
        <f>C1485</f>
        <v/>
      </c>
      <c r="D1505" s="13">
        <f>$G$2</f>
        <v/>
      </c>
      <c r="E1505" s="13">
        <f>IFERROR(_xlfn.XLOOKUP(D1505,tblEmployees[EmployeeName],tblEmployees[HomeDepartment],""),"")</f>
        <v/>
      </c>
      <c r="F1505" s="17" t="n"/>
      <c r="G1505" s="17" t="n"/>
      <c r="H1505" s="13">
        <f>IFERROR(INDEX(tblTasks[SuggestedCategory],MATCH(tblTime[[#This Row],[TaskName]],tblTasks[TaskName],0)),"")</f>
        <v/>
      </c>
      <c r="I1505" s="17" t="n"/>
      <c r="J1505" s="13">
        <f>IF(tblTime[[#This Row],[CategoryOverwrite]]="",tblTime[[#This Row],[SuggCategory]],tblTime[[#This Row],[CategoryOverwrite]])</f>
        <v/>
      </c>
      <c r="K1505" s="17" t="n"/>
      <c r="L1505" s="17" t="n"/>
      <c r="M1505" s="13">
        <f>IF(COUNTA(tblTime[[#This Row],[TaskName]:[Entity]],tblTime[[#This Row],[FinalCategory]:[Hours]])=4,"FILLED","OPEN")</f>
        <v/>
      </c>
      <c r="N1505" s="13">
        <f>IF(SUMIFS(tblTime[Hours],tblTime[Date],tblTime[[#This Row],[Date]]) &gt; 20, "⚠ Over 20 hours!", "")</f>
        <v/>
      </c>
    </row>
    <row r="1506" hidden="1">
      <c r="B1506" s="14">
        <f>7+B1406</f>
        <v/>
      </c>
      <c r="C1506" s="15">
        <f>C1486</f>
        <v/>
      </c>
      <c r="D1506" s="13">
        <f>$G$2</f>
        <v/>
      </c>
      <c r="E1506" s="13">
        <f>IFERROR(_xlfn.XLOOKUP(D1506,tblEmployees[EmployeeName],tblEmployees[HomeDepartment],""),"")</f>
        <v/>
      </c>
      <c r="F1506" s="17" t="n"/>
      <c r="G1506" s="17" t="n"/>
      <c r="H1506" s="13">
        <f>IFERROR(INDEX(tblTasks[SuggestedCategory],MATCH(tblTime[[#This Row],[TaskName]],tblTasks[TaskName],0)),"")</f>
        <v/>
      </c>
      <c r="I1506" s="17" t="n"/>
      <c r="J1506" s="13">
        <f>IF(tblTime[[#This Row],[CategoryOverwrite]]="",tblTime[[#This Row],[SuggCategory]],tblTime[[#This Row],[CategoryOverwrite]])</f>
        <v/>
      </c>
      <c r="K1506" s="17" t="n"/>
      <c r="L1506" s="17" t="n"/>
      <c r="M1506" s="13">
        <f>IF(COUNTA(tblTime[[#This Row],[TaskName]:[Entity]],tblTime[[#This Row],[FinalCategory]:[Hours]])=4,"FILLED","OPEN")</f>
        <v/>
      </c>
      <c r="N1506" s="13">
        <f>IF(SUMIFS(tblTime[Hours],tblTime[Date],tblTime[[#This Row],[Date]]) &gt; 20, "⚠ Over 20 hours!", "")</f>
        <v/>
      </c>
    </row>
    <row r="1507" hidden="1">
      <c r="B1507" s="14">
        <f>7+B1407</f>
        <v/>
      </c>
      <c r="C1507" s="15">
        <f>C1487</f>
        <v/>
      </c>
      <c r="D1507" s="13">
        <f>$G$2</f>
        <v/>
      </c>
      <c r="E1507" s="13">
        <f>IFERROR(_xlfn.XLOOKUP(D1507,tblEmployees[EmployeeName],tblEmployees[HomeDepartment],""),"")</f>
        <v/>
      </c>
      <c r="F1507" s="17" t="n"/>
      <c r="G1507" s="17" t="n"/>
      <c r="H1507" s="13">
        <f>IFERROR(INDEX(tblTasks[SuggestedCategory],MATCH(tblTime[[#This Row],[TaskName]],tblTasks[TaskName],0)),"")</f>
        <v/>
      </c>
      <c r="I1507" s="17" t="n"/>
      <c r="J1507" s="13">
        <f>IF(tblTime[[#This Row],[CategoryOverwrite]]="",tblTime[[#This Row],[SuggCategory]],tblTime[[#This Row],[CategoryOverwrite]])</f>
        <v/>
      </c>
      <c r="K1507" s="17" t="n"/>
      <c r="L1507" s="17" t="n"/>
      <c r="M1507" s="13">
        <f>IF(COUNTA(tblTime[[#This Row],[TaskName]:[Entity]],tblTime[[#This Row],[FinalCategory]:[Hours]])=4,"FILLED","OPEN")</f>
        <v/>
      </c>
      <c r="N1507" s="13">
        <f>IF(SUMIFS(tblTime[Hours],tblTime[Date],tblTime[[#This Row],[Date]]) &gt; 20, "⚠ Over 20 hours!", "")</f>
        <v/>
      </c>
    </row>
    <row r="1508" hidden="1">
      <c r="B1508" s="14">
        <f>7+B1408</f>
        <v/>
      </c>
      <c r="C1508" s="15">
        <f>C1488</f>
        <v/>
      </c>
      <c r="D1508" s="13">
        <f>$G$2</f>
        <v/>
      </c>
      <c r="E1508" s="13">
        <f>IFERROR(_xlfn.XLOOKUP(D1508,tblEmployees[EmployeeName],tblEmployees[HomeDepartment],""),"")</f>
        <v/>
      </c>
      <c r="F1508" s="17" t="n"/>
      <c r="G1508" s="17" t="n"/>
      <c r="H1508" s="13">
        <f>IFERROR(INDEX(tblTasks[SuggestedCategory],MATCH(tblTime[[#This Row],[TaskName]],tblTasks[TaskName],0)),"")</f>
        <v/>
      </c>
      <c r="I1508" s="17" t="n"/>
      <c r="J1508" s="13">
        <f>IF(tblTime[[#This Row],[CategoryOverwrite]]="",tblTime[[#This Row],[SuggCategory]],tblTime[[#This Row],[CategoryOverwrite]])</f>
        <v/>
      </c>
      <c r="K1508" s="17" t="n"/>
      <c r="L1508" s="17" t="n"/>
      <c r="M1508" s="13">
        <f>IF(COUNTA(tblTime[[#This Row],[TaskName]:[Entity]],tblTime[[#This Row],[FinalCategory]:[Hours]])=4,"FILLED","OPEN")</f>
        <v/>
      </c>
      <c r="N1508" s="13">
        <f>IF(SUMIFS(tblTime[Hours],tblTime[Date],tblTime[[#This Row],[Date]]) &gt; 20, "⚠ Over 20 hours!", "")</f>
        <v/>
      </c>
    </row>
    <row r="1509" hidden="1">
      <c r="B1509" s="14">
        <f>7+B1409</f>
        <v/>
      </c>
      <c r="C1509" s="15">
        <f>C1489</f>
        <v/>
      </c>
      <c r="D1509" s="13">
        <f>$G$2</f>
        <v/>
      </c>
      <c r="E1509" s="13">
        <f>IFERROR(_xlfn.XLOOKUP(D1509,tblEmployees[EmployeeName],tblEmployees[HomeDepartment],""),"")</f>
        <v/>
      </c>
      <c r="F1509" s="17" t="n"/>
      <c r="G1509" s="17" t="n"/>
      <c r="H1509" s="13">
        <f>IFERROR(INDEX(tblTasks[SuggestedCategory],MATCH(tblTime[[#This Row],[TaskName]],tblTasks[TaskName],0)),"")</f>
        <v/>
      </c>
      <c r="I1509" s="17" t="n"/>
      <c r="J1509" s="13">
        <f>IF(tblTime[[#This Row],[CategoryOverwrite]]="",tblTime[[#This Row],[SuggCategory]],tblTime[[#This Row],[CategoryOverwrite]])</f>
        <v/>
      </c>
      <c r="K1509" s="17" t="n"/>
      <c r="L1509" s="17" t="n"/>
      <c r="M1509" s="13">
        <f>IF(COUNTA(tblTime[[#This Row],[TaskName]:[Entity]],tblTime[[#This Row],[FinalCategory]:[Hours]])=4,"FILLED","OPEN")</f>
        <v/>
      </c>
      <c r="N1509" s="13">
        <f>IF(SUMIFS(tblTime[Hours],tblTime[Date],tblTime[[#This Row],[Date]]) &gt; 20, "⚠ Over 20 hours!", "")</f>
        <v/>
      </c>
    </row>
    <row r="1510" hidden="1">
      <c r="B1510" s="14">
        <f>7+B1410</f>
        <v/>
      </c>
      <c r="C1510" s="15">
        <f>C1490</f>
        <v/>
      </c>
      <c r="D1510" s="13">
        <f>$G$2</f>
        <v/>
      </c>
      <c r="E1510" s="13">
        <f>IFERROR(_xlfn.XLOOKUP(D1510,tblEmployees[EmployeeName],tblEmployees[HomeDepartment],""),"")</f>
        <v/>
      </c>
      <c r="F1510" s="17" t="n"/>
      <c r="G1510" s="17" t="n"/>
      <c r="H1510" s="13">
        <f>IFERROR(INDEX(tblTasks[SuggestedCategory],MATCH(tblTime[[#This Row],[TaskName]],tblTasks[TaskName],0)),"")</f>
        <v/>
      </c>
      <c r="I1510" s="17" t="n"/>
      <c r="J1510" s="13">
        <f>IF(tblTime[[#This Row],[CategoryOverwrite]]="",tblTime[[#This Row],[SuggCategory]],tblTime[[#This Row],[CategoryOverwrite]])</f>
        <v/>
      </c>
      <c r="K1510" s="17" t="n"/>
      <c r="L1510" s="17" t="n"/>
      <c r="M1510" s="13">
        <f>IF(COUNTA(tblTime[[#This Row],[TaskName]:[Entity]],tblTime[[#This Row],[FinalCategory]:[Hours]])=4,"FILLED","OPEN")</f>
        <v/>
      </c>
      <c r="N1510" s="13">
        <f>IF(SUMIFS(tblTime[Hours],tblTime[Date],tblTime[[#This Row],[Date]]) &gt; 20, "⚠ Over 20 hours!", "")</f>
        <v/>
      </c>
    </row>
    <row r="1511" hidden="1">
      <c r="B1511" s="14">
        <f>7+B1411</f>
        <v/>
      </c>
      <c r="C1511" s="15">
        <f>C1491</f>
        <v/>
      </c>
      <c r="D1511" s="13">
        <f>$G$2</f>
        <v/>
      </c>
      <c r="E1511" s="13">
        <f>IFERROR(_xlfn.XLOOKUP(D1511,tblEmployees[EmployeeName],tblEmployees[HomeDepartment],""),"")</f>
        <v/>
      </c>
      <c r="F1511" s="17" t="n"/>
      <c r="G1511" s="17" t="n"/>
      <c r="H1511" s="13">
        <f>IFERROR(INDEX(tblTasks[SuggestedCategory],MATCH(tblTime[[#This Row],[TaskName]],tblTasks[TaskName],0)),"")</f>
        <v/>
      </c>
      <c r="I1511" s="17" t="n"/>
      <c r="J1511" s="13">
        <f>IF(tblTime[[#This Row],[CategoryOverwrite]]="",tblTime[[#This Row],[SuggCategory]],tblTime[[#This Row],[CategoryOverwrite]])</f>
        <v/>
      </c>
      <c r="K1511" s="17" t="n"/>
      <c r="L1511" s="17" t="n"/>
      <c r="M1511" s="13">
        <f>IF(COUNTA(tblTime[[#This Row],[TaskName]:[Entity]],tblTime[[#This Row],[FinalCategory]:[Hours]])=4,"FILLED","OPEN")</f>
        <v/>
      </c>
      <c r="N1511" s="13">
        <f>IF(SUMIFS(tblTime[Hours],tblTime[Date],tblTime[[#This Row],[Date]]) &gt; 20, "⚠ Over 20 hours!", "")</f>
        <v/>
      </c>
    </row>
    <row r="1512" hidden="1">
      <c r="B1512" s="14">
        <f>7+B1412</f>
        <v/>
      </c>
      <c r="C1512" s="15">
        <f>C1492</f>
        <v/>
      </c>
      <c r="D1512" s="13">
        <f>$G$2</f>
        <v/>
      </c>
      <c r="E1512" s="13">
        <f>IFERROR(_xlfn.XLOOKUP(D1512,tblEmployees[EmployeeName],tblEmployees[HomeDepartment],""),"")</f>
        <v/>
      </c>
      <c r="F1512" s="17" t="n"/>
      <c r="G1512" s="17" t="n"/>
      <c r="H1512" s="13">
        <f>IFERROR(INDEX(tblTasks[SuggestedCategory],MATCH(tblTime[[#This Row],[TaskName]],tblTasks[TaskName],0)),"")</f>
        <v/>
      </c>
      <c r="I1512" s="17" t="n"/>
      <c r="J1512" s="13">
        <f>IF(tblTime[[#This Row],[CategoryOverwrite]]="",tblTime[[#This Row],[SuggCategory]],tblTime[[#This Row],[CategoryOverwrite]])</f>
        <v/>
      </c>
      <c r="K1512" s="17" t="n"/>
      <c r="L1512" s="17" t="n"/>
      <c r="M1512" s="13">
        <f>IF(COUNTA(tblTime[[#This Row],[TaskName]:[Entity]],tblTime[[#This Row],[FinalCategory]:[Hours]])=4,"FILLED","OPEN")</f>
        <v/>
      </c>
      <c r="N1512" s="13">
        <f>IF(SUMIFS(tblTime[Hours],tblTime[Date],tblTime[[#This Row],[Date]]) &gt; 20, "⚠ Over 20 hours!", "")</f>
        <v/>
      </c>
    </row>
    <row r="1513" hidden="1">
      <c r="B1513" s="14">
        <f>7+B1413</f>
        <v/>
      </c>
      <c r="C1513" s="15">
        <f>C1493</f>
        <v/>
      </c>
      <c r="D1513" s="13">
        <f>$G$2</f>
        <v/>
      </c>
      <c r="E1513" s="13">
        <f>IFERROR(_xlfn.XLOOKUP(D1513,tblEmployees[EmployeeName],tblEmployees[HomeDepartment],""),"")</f>
        <v/>
      </c>
      <c r="F1513" s="17" t="n"/>
      <c r="G1513" s="17" t="n"/>
      <c r="H1513" s="13">
        <f>IFERROR(INDEX(tblTasks[SuggestedCategory],MATCH(tblTime[[#This Row],[TaskName]],tblTasks[TaskName],0)),"")</f>
        <v/>
      </c>
      <c r="I1513" s="17" t="n"/>
      <c r="J1513" s="13">
        <f>IF(tblTime[[#This Row],[CategoryOverwrite]]="",tblTime[[#This Row],[SuggCategory]],tblTime[[#This Row],[CategoryOverwrite]])</f>
        <v/>
      </c>
      <c r="K1513" s="17" t="n"/>
      <c r="L1513" s="17" t="n"/>
      <c r="M1513" s="13">
        <f>IF(COUNTA(tblTime[[#This Row],[TaskName]:[Entity]],tblTime[[#This Row],[FinalCategory]:[Hours]])=4,"FILLED","OPEN")</f>
        <v/>
      </c>
      <c r="N1513" s="13">
        <f>IF(SUMIFS(tblTime[Hours],tblTime[Date],tblTime[[#This Row],[Date]]) &gt; 20, "⚠ Over 20 hours!", "")</f>
        <v/>
      </c>
    </row>
    <row r="1514" hidden="1">
      <c r="B1514" s="14">
        <f>7+B1414</f>
        <v/>
      </c>
      <c r="C1514" s="15">
        <f>C1494</f>
        <v/>
      </c>
      <c r="D1514" s="13">
        <f>$G$2</f>
        <v/>
      </c>
      <c r="E1514" s="13">
        <f>IFERROR(_xlfn.XLOOKUP(D1514,tblEmployees[EmployeeName],tblEmployees[HomeDepartment],""),"")</f>
        <v/>
      </c>
      <c r="F1514" s="17" t="n"/>
      <c r="G1514" s="17" t="n"/>
      <c r="H1514" s="13">
        <f>IFERROR(INDEX(tblTasks[SuggestedCategory],MATCH(tblTime[[#This Row],[TaskName]],tblTasks[TaskName],0)),"")</f>
        <v/>
      </c>
      <c r="I1514" s="17" t="n"/>
      <c r="J1514" s="13">
        <f>IF(tblTime[[#This Row],[CategoryOverwrite]]="",tblTime[[#This Row],[SuggCategory]],tblTime[[#This Row],[CategoryOverwrite]])</f>
        <v/>
      </c>
      <c r="K1514" s="17" t="n"/>
      <c r="L1514" s="17" t="n"/>
      <c r="M1514" s="13">
        <f>IF(COUNTA(tblTime[[#This Row],[TaskName]:[Entity]],tblTime[[#This Row],[FinalCategory]:[Hours]])=4,"FILLED","OPEN")</f>
        <v/>
      </c>
      <c r="N1514" s="13">
        <f>IF(SUMIFS(tblTime[Hours],tblTime[Date],tblTime[[#This Row],[Date]]) &gt; 20, "⚠ Over 20 hours!", "")</f>
        <v/>
      </c>
    </row>
    <row r="1515" hidden="1">
      <c r="B1515" s="14">
        <f>7+B1415</f>
        <v/>
      </c>
      <c r="C1515" s="15">
        <f>C1495</f>
        <v/>
      </c>
      <c r="D1515" s="13">
        <f>$G$2</f>
        <v/>
      </c>
      <c r="E1515" s="13">
        <f>IFERROR(_xlfn.XLOOKUP(D1515,tblEmployees[EmployeeName],tblEmployees[HomeDepartment],""),"")</f>
        <v/>
      </c>
      <c r="F1515" s="17" t="n"/>
      <c r="G1515" s="17" t="n"/>
      <c r="H1515" s="13">
        <f>IFERROR(INDEX(tblTasks[SuggestedCategory],MATCH(tblTime[[#This Row],[TaskName]],tblTasks[TaskName],0)),"")</f>
        <v/>
      </c>
      <c r="I1515" s="17" t="n"/>
      <c r="J1515" s="13">
        <f>IF(tblTime[[#This Row],[CategoryOverwrite]]="",tblTime[[#This Row],[SuggCategory]],tblTime[[#This Row],[CategoryOverwrite]])</f>
        <v/>
      </c>
      <c r="K1515" s="17" t="n"/>
      <c r="L1515" s="17" t="n"/>
      <c r="M1515" s="13">
        <f>IF(COUNTA(tblTime[[#This Row],[TaskName]:[Entity]],tblTime[[#This Row],[FinalCategory]:[Hours]])=4,"FILLED","OPEN")</f>
        <v/>
      </c>
      <c r="N1515" s="13">
        <f>IF(SUMIFS(tblTime[Hours],tblTime[Date],tblTime[[#This Row],[Date]]) &gt; 20, "⚠ Over 20 hours!", "")</f>
        <v/>
      </c>
    </row>
    <row r="1516" hidden="1">
      <c r="B1516" s="14">
        <f>7+B1416</f>
        <v/>
      </c>
      <c r="C1516" s="15">
        <f>C1496</f>
        <v/>
      </c>
      <c r="D1516" s="13">
        <f>$G$2</f>
        <v/>
      </c>
      <c r="E1516" s="13">
        <f>IFERROR(_xlfn.XLOOKUP(D1516,tblEmployees[EmployeeName],tblEmployees[HomeDepartment],""),"")</f>
        <v/>
      </c>
      <c r="F1516" s="17" t="n"/>
      <c r="G1516" s="17" t="n"/>
      <c r="H1516" s="13">
        <f>IFERROR(INDEX(tblTasks[SuggestedCategory],MATCH(tblTime[[#This Row],[TaskName]],tblTasks[TaskName],0)),"")</f>
        <v/>
      </c>
      <c r="I1516" s="17" t="n"/>
      <c r="J1516" s="13">
        <f>IF(tblTime[[#This Row],[CategoryOverwrite]]="",tblTime[[#This Row],[SuggCategory]],tblTime[[#This Row],[CategoryOverwrite]])</f>
        <v/>
      </c>
      <c r="K1516" s="17" t="n"/>
      <c r="L1516" s="17" t="n"/>
      <c r="M1516" s="13">
        <f>IF(COUNTA(tblTime[[#This Row],[TaskName]:[Entity]],tblTime[[#This Row],[FinalCategory]:[Hours]])=4,"FILLED","OPEN")</f>
        <v/>
      </c>
      <c r="N1516" s="13">
        <f>IF(SUMIFS(tblTime[Hours],tblTime[Date],tblTime[[#This Row],[Date]]) &gt; 20, "⚠ Over 20 hours!", "")</f>
        <v/>
      </c>
    </row>
    <row r="1517" hidden="1">
      <c r="B1517" s="14">
        <f>7+B1417</f>
        <v/>
      </c>
      <c r="C1517" s="15">
        <f>C1497</f>
        <v/>
      </c>
      <c r="D1517" s="13">
        <f>$G$2</f>
        <v/>
      </c>
      <c r="E1517" s="13">
        <f>IFERROR(_xlfn.XLOOKUP(D1517,tblEmployees[EmployeeName],tblEmployees[HomeDepartment],""),"")</f>
        <v/>
      </c>
      <c r="F1517" s="17" t="n"/>
      <c r="G1517" s="17" t="n"/>
      <c r="H1517" s="13">
        <f>IFERROR(INDEX(tblTasks[SuggestedCategory],MATCH(tblTime[[#This Row],[TaskName]],tblTasks[TaskName],0)),"")</f>
        <v/>
      </c>
      <c r="I1517" s="17" t="n"/>
      <c r="J1517" s="13">
        <f>IF(tblTime[[#This Row],[CategoryOverwrite]]="",tblTime[[#This Row],[SuggCategory]],tblTime[[#This Row],[CategoryOverwrite]])</f>
        <v/>
      </c>
      <c r="K1517" s="17" t="n"/>
      <c r="L1517" s="17" t="n"/>
      <c r="M1517" s="13">
        <f>IF(COUNTA(tblTime[[#This Row],[TaskName]:[Entity]],tblTime[[#This Row],[FinalCategory]:[Hours]])=4,"FILLED","OPEN")</f>
        <v/>
      </c>
      <c r="N1517" s="13">
        <f>IF(SUMIFS(tblTime[Hours],tblTime[Date],tblTime[[#This Row],[Date]]) &gt; 20, "⚠ Over 20 hours!", "")</f>
        <v/>
      </c>
    </row>
    <row r="1518" hidden="1">
      <c r="B1518" s="14">
        <f>7+B1418</f>
        <v/>
      </c>
      <c r="C1518" s="15">
        <f>C1498</f>
        <v/>
      </c>
      <c r="D1518" s="13">
        <f>$G$2</f>
        <v/>
      </c>
      <c r="E1518" s="13">
        <f>IFERROR(_xlfn.XLOOKUP(D1518,tblEmployees[EmployeeName],tblEmployees[HomeDepartment],""),"")</f>
        <v/>
      </c>
      <c r="F1518" s="17" t="n"/>
      <c r="G1518" s="17" t="n"/>
      <c r="H1518" s="13">
        <f>IFERROR(INDEX(tblTasks[SuggestedCategory],MATCH(tblTime[[#This Row],[TaskName]],tblTasks[TaskName],0)),"")</f>
        <v/>
      </c>
      <c r="I1518" s="17" t="n"/>
      <c r="J1518" s="13">
        <f>IF(tblTime[[#This Row],[CategoryOverwrite]]="",tblTime[[#This Row],[SuggCategory]],tblTime[[#This Row],[CategoryOverwrite]])</f>
        <v/>
      </c>
      <c r="K1518" s="17" t="n"/>
      <c r="L1518" s="17" t="n"/>
      <c r="M1518" s="13">
        <f>IF(COUNTA(tblTime[[#This Row],[TaskName]:[Entity]],tblTime[[#This Row],[FinalCategory]:[Hours]])=4,"FILLED","OPEN")</f>
        <v/>
      </c>
      <c r="N1518" s="13">
        <f>IF(SUMIFS(tblTime[Hours],tblTime[Date],tblTime[[#This Row],[Date]]) &gt; 20, "⚠ Over 20 hours!", "")</f>
        <v/>
      </c>
    </row>
    <row r="1519" hidden="1">
      <c r="B1519" s="14">
        <f>7+B1419</f>
        <v/>
      </c>
      <c r="C1519" s="15">
        <f>C1499</f>
        <v/>
      </c>
      <c r="D1519" s="13">
        <f>$G$2</f>
        <v/>
      </c>
      <c r="E1519" s="13">
        <f>IFERROR(_xlfn.XLOOKUP(D1519,tblEmployees[EmployeeName],tblEmployees[HomeDepartment],""),"")</f>
        <v/>
      </c>
      <c r="F1519" s="17" t="n"/>
      <c r="G1519" s="17" t="n"/>
      <c r="H1519" s="13">
        <f>IFERROR(INDEX(tblTasks[SuggestedCategory],MATCH(tblTime[[#This Row],[TaskName]],tblTasks[TaskName],0)),"")</f>
        <v/>
      </c>
      <c r="I1519" s="17" t="n"/>
      <c r="J1519" s="13">
        <f>IF(tblTime[[#This Row],[CategoryOverwrite]]="",tblTime[[#This Row],[SuggCategory]],tblTime[[#This Row],[CategoryOverwrite]])</f>
        <v/>
      </c>
      <c r="K1519" s="17" t="n"/>
      <c r="L1519" s="17" t="n"/>
      <c r="M1519" s="13">
        <f>IF(COUNTA(tblTime[[#This Row],[TaskName]:[Entity]],tblTime[[#This Row],[FinalCategory]:[Hours]])=4,"FILLED","OPEN")</f>
        <v/>
      </c>
      <c r="N1519" s="13">
        <f>IF(SUMIFS(tblTime[Hours],tblTime[Date],tblTime[[#This Row],[Date]]) &gt; 20, "⚠ Over 20 hours!", "")</f>
        <v/>
      </c>
    </row>
    <row r="1520" hidden="1">
      <c r="B1520" s="14">
        <f>7+B1420</f>
        <v/>
      </c>
      <c r="C1520" s="15">
        <f>C1500</f>
        <v/>
      </c>
      <c r="D1520" s="13">
        <f>$G$2</f>
        <v/>
      </c>
      <c r="E1520" s="13">
        <f>IFERROR(_xlfn.XLOOKUP(D1520,tblEmployees[EmployeeName],tblEmployees[HomeDepartment],""),"")</f>
        <v/>
      </c>
      <c r="F1520" s="17" t="n"/>
      <c r="G1520" s="17" t="n"/>
      <c r="H1520" s="13">
        <f>IFERROR(INDEX(tblTasks[SuggestedCategory],MATCH(tblTime[[#This Row],[TaskName]],tblTasks[TaskName],0)),"")</f>
        <v/>
      </c>
      <c r="I1520" s="17" t="n"/>
      <c r="J1520" s="13">
        <f>IF(tblTime[[#This Row],[CategoryOverwrite]]="",tblTime[[#This Row],[SuggCategory]],tblTime[[#This Row],[CategoryOverwrite]])</f>
        <v/>
      </c>
      <c r="K1520" s="17" t="n"/>
      <c r="L1520" s="17" t="n"/>
      <c r="M1520" s="13">
        <f>IF(COUNTA(tblTime[[#This Row],[TaskName]:[Entity]],tblTime[[#This Row],[FinalCategory]:[Hours]])=4,"FILLED","OPEN")</f>
        <v/>
      </c>
      <c r="N1520" s="13">
        <f>IF(SUMIFS(tblTime[Hours],tblTime[Date],tblTime[[#This Row],[Date]]) &gt; 20, "⚠ Over 20 hours!", "")</f>
        <v/>
      </c>
    </row>
    <row r="1521" hidden="1">
      <c r="B1521" s="14">
        <f>7+B1421</f>
        <v/>
      </c>
      <c r="C1521" s="15">
        <f>C1501</f>
        <v/>
      </c>
      <c r="D1521" s="13">
        <f>$G$2</f>
        <v/>
      </c>
      <c r="E1521" s="13">
        <f>IFERROR(_xlfn.XLOOKUP(D1521,tblEmployees[EmployeeName],tblEmployees[HomeDepartment],""),"")</f>
        <v/>
      </c>
      <c r="F1521" s="17" t="n"/>
      <c r="G1521" s="17" t="n"/>
      <c r="H1521" s="13">
        <f>IFERROR(INDEX(tblTasks[SuggestedCategory],MATCH(tblTime[[#This Row],[TaskName]],tblTasks[TaskName],0)),"")</f>
        <v/>
      </c>
      <c r="I1521" s="17" t="n"/>
      <c r="J1521" s="13">
        <f>IF(tblTime[[#This Row],[CategoryOverwrite]]="",tblTime[[#This Row],[SuggCategory]],tblTime[[#This Row],[CategoryOverwrite]])</f>
        <v/>
      </c>
      <c r="K1521" s="17" t="n"/>
      <c r="L1521" s="17" t="n"/>
      <c r="M1521" s="13">
        <f>IF(COUNTA(tblTime[[#This Row],[TaskName]:[Entity]],tblTime[[#This Row],[FinalCategory]:[Hours]])=4,"FILLED","OPEN")</f>
        <v/>
      </c>
      <c r="N1521" s="13">
        <f>IF(SUMIFS(tblTime[Hours],tblTime[Date],tblTime[[#This Row],[Date]]) &gt; 20, "⚠ Over 20 hours!", "")</f>
        <v/>
      </c>
    </row>
    <row r="1522" hidden="1">
      <c r="B1522" s="14">
        <f>7+B1422</f>
        <v/>
      </c>
      <c r="C1522" s="15">
        <f>C1502</f>
        <v/>
      </c>
      <c r="D1522" s="13">
        <f>$G$2</f>
        <v/>
      </c>
      <c r="E1522" s="13">
        <f>IFERROR(_xlfn.XLOOKUP(D1522,tblEmployees[EmployeeName],tblEmployees[HomeDepartment],""),"")</f>
        <v/>
      </c>
      <c r="F1522" s="17" t="n"/>
      <c r="G1522" s="17" t="n"/>
      <c r="H1522" s="13">
        <f>IFERROR(INDEX(tblTasks[SuggestedCategory],MATCH(tblTime[[#This Row],[TaskName]],tblTasks[TaskName],0)),"")</f>
        <v/>
      </c>
      <c r="I1522" s="17" t="n"/>
      <c r="J1522" s="13">
        <f>IF(tblTime[[#This Row],[CategoryOverwrite]]="",tblTime[[#This Row],[SuggCategory]],tblTime[[#This Row],[CategoryOverwrite]])</f>
        <v/>
      </c>
      <c r="K1522" s="17" t="n"/>
      <c r="L1522" s="17" t="n"/>
      <c r="M1522" s="13">
        <f>IF(COUNTA(tblTime[[#This Row],[TaskName]:[Entity]],tblTime[[#This Row],[FinalCategory]:[Hours]])=4,"FILLED","OPEN")</f>
        <v/>
      </c>
      <c r="N1522" s="13">
        <f>IF(SUMIFS(tblTime[Hours],tblTime[Date],tblTime[[#This Row],[Date]]) &gt; 20, "⚠ Over 20 hours!", "")</f>
        <v/>
      </c>
    </row>
    <row r="1523" hidden="1">
      <c r="B1523" s="14">
        <f>7+B1423</f>
        <v/>
      </c>
      <c r="C1523" s="15">
        <f>C1503</f>
        <v/>
      </c>
      <c r="D1523" s="13">
        <f>$G$2</f>
        <v/>
      </c>
      <c r="E1523" s="13">
        <f>IFERROR(_xlfn.XLOOKUP(D1523,tblEmployees[EmployeeName],tblEmployees[HomeDepartment],""),"")</f>
        <v/>
      </c>
      <c r="F1523" s="17" t="n"/>
      <c r="G1523" s="17" t="n"/>
      <c r="H1523" s="13">
        <f>IFERROR(INDEX(tblTasks[SuggestedCategory],MATCH(tblTime[[#This Row],[TaskName]],tblTasks[TaskName],0)),"")</f>
        <v/>
      </c>
      <c r="I1523" s="17" t="n"/>
      <c r="J1523" s="13">
        <f>IF(tblTime[[#This Row],[CategoryOverwrite]]="",tblTime[[#This Row],[SuggCategory]],tblTime[[#This Row],[CategoryOverwrite]])</f>
        <v/>
      </c>
      <c r="K1523" s="17" t="n"/>
      <c r="L1523" s="17" t="n"/>
      <c r="M1523" s="13">
        <f>IF(COUNTA(tblTime[[#This Row],[TaskName]:[Entity]],tblTime[[#This Row],[FinalCategory]:[Hours]])=4,"FILLED","OPEN")</f>
        <v/>
      </c>
      <c r="N1523" s="13">
        <f>IF(SUMIFS(tblTime[Hours],tblTime[Date],tblTime[[#This Row],[Date]]) &gt; 20, "⚠ Over 20 hours!", "")</f>
        <v/>
      </c>
    </row>
    <row r="1524" hidden="1">
      <c r="B1524" s="14">
        <f>7+B1424</f>
        <v/>
      </c>
      <c r="C1524" s="15">
        <f>C1504</f>
        <v/>
      </c>
      <c r="D1524" s="13">
        <f>$G$2</f>
        <v/>
      </c>
      <c r="E1524" s="13">
        <f>IFERROR(_xlfn.XLOOKUP(D1524,tblEmployees[EmployeeName],tblEmployees[HomeDepartment],""),"")</f>
        <v/>
      </c>
      <c r="F1524" s="17" t="n"/>
      <c r="G1524" s="17" t="n"/>
      <c r="H1524" s="13">
        <f>IFERROR(INDEX(tblTasks[SuggestedCategory],MATCH(tblTime[[#This Row],[TaskName]],tblTasks[TaskName],0)),"")</f>
        <v/>
      </c>
      <c r="I1524" s="17" t="n"/>
      <c r="J1524" s="13">
        <f>IF(tblTime[[#This Row],[CategoryOverwrite]]="",tblTime[[#This Row],[SuggCategory]],tblTime[[#This Row],[CategoryOverwrite]])</f>
        <v/>
      </c>
      <c r="K1524" s="17" t="n"/>
      <c r="L1524" s="17" t="n"/>
      <c r="M1524" s="13">
        <f>IF(COUNTA(tblTime[[#This Row],[TaskName]:[Entity]],tblTime[[#This Row],[FinalCategory]:[Hours]])=4,"FILLED","OPEN")</f>
        <v/>
      </c>
      <c r="N1524" s="13">
        <f>IF(SUMIFS(tblTime[Hours],tblTime[Date],tblTime[[#This Row],[Date]]) &gt; 20, "⚠ Over 20 hours!", "")</f>
        <v/>
      </c>
    </row>
    <row r="1525" hidden="1">
      <c r="B1525" s="14">
        <f>7+B1425</f>
        <v/>
      </c>
      <c r="C1525" s="15">
        <f>C1505</f>
        <v/>
      </c>
      <c r="D1525" s="13">
        <f>$G$2</f>
        <v/>
      </c>
      <c r="E1525" s="13">
        <f>IFERROR(_xlfn.XLOOKUP(D1525,tblEmployees[EmployeeName],tblEmployees[HomeDepartment],""),"")</f>
        <v/>
      </c>
      <c r="F1525" s="17" t="n"/>
      <c r="G1525" s="17" t="n"/>
      <c r="H1525" s="13">
        <f>IFERROR(INDEX(tblTasks[SuggestedCategory],MATCH(tblTime[[#This Row],[TaskName]],tblTasks[TaskName],0)),"")</f>
        <v/>
      </c>
      <c r="I1525" s="17" t="n"/>
      <c r="J1525" s="13">
        <f>IF(tblTime[[#This Row],[CategoryOverwrite]]="",tblTime[[#This Row],[SuggCategory]],tblTime[[#This Row],[CategoryOverwrite]])</f>
        <v/>
      </c>
      <c r="K1525" s="17" t="n"/>
      <c r="L1525" s="17" t="n"/>
      <c r="M1525" s="13">
        <f>IF(COUNTA(tblTime[[#This Row],[TaskName]:[Entity]],tblTime[[#This Row],[FinalCategory]:[Hours]])=4,"FILLED","OPEN")</f>
        <v/>
      </c>
      <c r="N1525" s="13">
        <f>IF(SUMIFS(tblTime[Hours],tblTime[Date],tblTime[[#This Row],[Date]]) &gt; 20, "⚠ Over 20 hours!", "")</f>
        <v/>
      </c>
    </row>
    <row r="1526" hidden="1">
      <c r="B1526" s="14">
        <f>7+B1426</f>
        <v/>
      </c>
      <c r="C1526" s="15">
        <f>C1506</f>
        <v/>
      </c>
      <c r="D1526" s="13">
        <f>$G$2</f>
        <v/>
      </c>
      <c r="E1526" s="13">
        <f>IFERROR(_xlfn.XLOOKUP(D1526,tblEmployees[EmployeeName],tblEmployees[HomeDepartment],""),"")</f>
        <v/>
      </c>
      <c r="F1526" s="17" t="n"/>
      <c r="G1526" s="17" t="n"/>
      <c r="H1526" s="13">
        <f>IFERROR(INDEX(tblTasks[SuggestedCategory],MATCH(tblTime[[#This Row],[TaskName]],tblTasks[TaskName],0)),"")</f>
        <v/>
      </c>
      <c r="I1526" s="17" t="n"/>
      <c r="J1526" s="13">
        <f>IF(tblTime[[#This Row],[CategoryOverwrite]]="",tblTime[[#This Row],[SuggCategory]],tblTime[[#This Row],[CategoryOverwrite]])</f>
        <v/>
      </c>
      <c r="K1526" s="17" t="n"/>
      <c r="L1526" s="17" t="n"/>
      <c r="M1526" s="13">
        <f>IF(COUNTA(tblTime[[#This Row],[TaskName]:[Entity]],tblTime[[#This Row],[FinalCategory]:[Hours]])=4,"FILLED","OPEN")</f>
        <v/>
      </c>
      <c r="N1526" s="13">
        <f>IF(SUMIFS(tblTime[Hours],tblTime[Date],tblTime[[#This Row],[Date]]) &gt; 20, "⚠ Over 20 hours!", "")</f>
        <v/>
      </c>
    </row>
    <row r="1527" hidden="1">
      <c r="B1527" s="14">
        <f>7+B1427</f>
        <v/>
      </c>
      <c r="C1527" s="15">
        <f>C1507</f>
        <v/>
      </c>
      <c r="D1527" s="13">
        <f>$G$2</f>
        <v/>
      </c>
      <c r="E1527" s="13">
        <f>IFERROR(_xlfn.XLOOKUP(D1527,tblEmployees[EmployeeName],tblEmployees[HomeDepartment],""),"")</f>
        <v/>
      </c>
      <c r="F1527" s="17" t="n"/>
      <c r="G1527" s="17" t="n"/>
      <c r="H1527" s="13">
        <f>IFERROR(INDEX(tblTasks[SuggestedCategory],MATCH(tblTime[[#This Row],[TaskName]],tblTasks[TaskName],0)),"")</f>
        <v/>
      </c>
      <c r="I1527" s="17" t="n"/>
      <c r="J1527" s="13">
        <f>IF(tblTime[[#This Row],[CategoryOverwrite]]="",tblTime[[#This Row],[SuggCategory]],tblTime[[#This Row],[CategoryOverwrite]])</f>
        <v/>
      </c>
      <c r="K1527" s="17" t="n"/>
      <c r="L1527" s="17" t="n"/>
      <c r="M1527" s="13">
        <f>IF(COUNTA(tblTime[[#This Row],[TaskName]:[Entity]],tblTime[[#This Row],[FinalCategory]:[Hours]])=4,"FILLED","OPEN")</f>
        <v/>
      </c>
      <c r="N1527" s="13">
        <f>IF(SUMIFS(tblTime[Hours],tblTime[Date],tblTime[[#This Row],[Date]]) &gt; 20, "⚠ Over 20 hours!", "")</f>
        <v/>
      </c>
    </row>
    <row r="1528" hidden="1">
      <c r="B1528" s="14">
        <f>7+B1428</f>
        <v/>
      </c>
      <c r="C1528" s="15">
        <f>C1508</f>
        <v/>
      </c>
      <c r="D1528" s="13">
        <f>$G$2</f>
        <v/>
      </c>
      <c r="E1528" s="13">
        <f>IFERROR(_xlfn.XLOOKUP(D1528,tblEmployees[EmployeeName],tblEmployees[HomeDepartment],""),"")</f>
        <v/>
      </c>
      <c r="F1528" s="17" t="n"/>
      <c r="G1528" s="17" t="n"/>
      <c r="H1528" s="13">
        <f>IFERROR(INDEX(tblTasks[SuggestedCategory],MATCH(tblTime[[#This Row],[TaskName]],tblTasks[TaskName],0)),"")</f>
        <v/>
      </c>
      <c r="I1528" s="17" t="n"/>
      <c r="J1528" s="13">
        <f>IF(tblTime[[#This Row],[CategoryOverwrite]]="",tblTime[[#This Row],[SuggCategory]],tblTime[[#This Row],[CategoryOverwrite]])</f>
        <v/>
      </c>
      <c r="K1528" s="17" t="n"/>
      <c r="L1528" s="17" t="n"/>
      <c r="M1528" s="13">
        <f>IF(COUNTA(tblTime[[#This Row],[TaskName]:[Entity]],tblTime[[#This Row],[FinalCategory]:[Hours]])=4,"FILLED","OPEN")</f>
        <v/>
      </c>
      <c r="N1528" s="13">
        <f>IF(SUMIFS(tblTime[Hours],tblTime[Date],tblTime[[#This Row],[Date]]) &gt; 20, "⚠ Over 20 hours!", "")</f>
        <v/>
      </c>
    </row>
    <row r="1529" hidden="1">
      <c r="B1529" s="14">
        <f>7+B1429</f>
        <v/>
      </c>
      <c r="C1529" s="15">
        <f>C1509</f>
        <v/>
      </c>
      <c r="D1529" s="13">
        <f>$G$2</f>
        <v/>
      </c>
      <c r="E1529" s="13">
        <f>IFERROR(_xlfn.XLOOKUP(D1529,tblEmployees[EmployeeName],tblEmployees[HomeDepartment],""),"")</f>
        <v/>
      </c>
      <c r="F1529" s="17" t="n"/>
      <c r="G1529" s="17" t="n"/>
      <c r="H1529" s="13">
        <f>IFERROR(INDEX(tblTasks[SuggestedCategory],MATCH(tblTime[[#This Row],[TaskName]],tblTasks[TaskName],0)),"")</f>
        <v/>
      </c>
      <c r="I1529" s="17" t="n"/>
      <c r="J1529" s="13">
        <f>IF(tblTime[[#This Row],[CategoryOverwrite]]="",tblTime[[#This Row],[SuggCategory]],tblTime[[#This Row],[CategoryOverwrite]])</f>
        <v/>
      </c>
      <c r="K1529" s="17" t="n"/>
      <c r="L1529" s="17" t="n"/>
      <c r="M1529" s="13">
        <f>IF(COUNTA(tblTime[[#This Row],[TaskName]:[Entity]],tblTime[[#This Row],[FinalCategory]:[Hours]])=4,"FILLED","OPEN")</f>
        <v/>
      </c>
      <c r="N1529" s="13">
        <f>IF(SUMIFS(tblTime[Hours],tblTime[Date],tblTime[[#This Row],[Date]]) &gt; 20, "⚠ Over 20 hours!", "")</f>
        <v/>
      </c>
    </row>
    <row r="1530" hidden="1">
      <c r="B1530" s="14">
        <f>7+B1430</f>
        <v/>
      </c>
      <c r="C1530" s="15">
        <f>C1510</f>
        <v/>
      </c>
      <c r="D1530" s="13">
        <f>$G$2</f>
        <v/>
      </c>
      <c r="E1530" s="13">
        <f>IFERROR(_xlfn.XLOOKUP(D1530,tblEmployees[EmployeeName],tblEmployees[HomeDepartment],""),"")</f>
        <v/>
      </c>
      <c r="F1530" s="17" t="n"/>
      <c r="G1530" s="17" t="n"/>
      <c r="H1530" s="13">
        <f>IFERROR(INDEX(tblTasks[SuggestedCategory],MATCH(tblTime[[#This Row],[TaskName]],tblTasks[TaskName],0)),"")</f>
        <v/>
      </c>
      <c r="I1530" s="17" t="n"/>
      <c r="J1530" s="13">
        <f>IF(tblTime[[#This Row],[CategoryOverwrite]]="",tblTime[[#This Row],[SuggCategory]],tblTime[[#This Row],[CategoryOverwrite]])</f>
        <v/>
      </c>
      <c r="K1530" s="17" t="n"/>
      <c r="L1530" s="17" t="n"/>
      <c r="M1530" s="13">
        <f>IF(COUNTA(tblTime[[#This Row],[TaskName]:[Entity]],tblTime[[#This Row],[FinalCategory]:[Hours]])=4,"FILLED","OPEN")</f>
        <v/>
      </c>
      <c r="N1530" s="13">
        <f>IF(SUMIFS(tblTime[Hours],tblTime[Date],tblTime[[#This Row],[Date]]) &gt; 20, "⚠ Over 20 hours!", "")</f>
        <v/>
      </c>
    </row>
    <row r="1531" hidden="1">
      <c r="B1531" s="14">
        <f>7+B1431</f>
        <v/>
      </c>
      <c r="C1531" s="15">
        <f>C1511</f>
        <v/>
      </c>
      <c r="D1531" s="13">
        <f>$G$2</f>
        <v/>
      </c>
      <c r="E1531" s="13">
        <f>IFERROR(_xlfn.XLOOKUP(D1531,tblEmployees[EmployeeName],tblEmployees[HomeDepartment],""),"")</f>
        <v/>
      </c>
      <c r="F1531" s="17" t="n"/>
      <c r="G1531" s="17" t="n"/>
      <c r="H1531" s="13">
        <f>IFERROR(INDEX(tblTasks[SuggestedCategory],MATCH(tblTime[[#This Row],[TaskName]],tblTasks[TaskName],0)),"")</f>
        <v/>
      </c>
      <c r="I1531" s="17" t="n"/>
      <c r="J1531" s="13">
        <f>IF(tblTime[[#This Row],[CategoryOverwrite]]="",tblTime[[#This Row],[SuggCategory]],tblTime[[#This Row],[CategoryOverwrite]])</f>
        <v/>
      </c>
      <c r="K1531" s="17" t="n"/>
      <c r="L1531" s="17" t="n"/>
      <c r="M1531" s="13">
        <f>IF(COUNTA(tblTime[[#This Row],[TaskName]:[Entity]],tblTime[[#This Row],[FinalCategory]:[Hours]])=4,"FILLED","OPEN")</f>
        <v/>
      </c>
      <c r="N1531" s="13">
        <f>IF(SUMIFS(tblTime[Hours],tblTime[Date],tblTime[[#This Row],[Date]]) &gt; 20, "⚠ Over 20 hours!", "")</f>
        <v/>
      </c>
    </row>
    <row r="1532" hidden="1">
      <c r="B1532" s="14">
        <f>7+B1432</f>
        <v/>
      </c>
      <c r="C1532" s="15">
        <f>C1512</f>
        <v/>
      </c>
      <c r="D1532" s="13">
        <f>$G$2</f>
        <v/>
      </c>
      <c r="E1532" s="13">
        <f>IFERROR(_xlfn.XLOOKUP(D1532,tblEmployees[EmployeeName],tblEmployees[HomeDepartment],""),"")</f>
        <v/>
      </c>
      <c r="F1532" s="17" t="n"/>
      <c r="G1532" s="17" t="n"/>
      <c r="H1532" s="13">
        <f>IFERROR(INDEX(tblTasks[SuggestedCategory],MATCH(tblTime[[#This Row],[TaskName]],tblTasks[TaskName],0)),"")</f>
        <v/>
      </c>
      <c r="I1532" s="17" t="n"/>
      <c r="J1532" s="13">
        <f>IF(tblTime[[#This Row],[CategoryOverwrite]]="",tblTime[[#This Row],[SuggCategory]],tblTime[[#This Row],[CategoryOverwrite]])</f>
        <v/>
      </c>
      <c r="K1532" s="17" t="n"/>
      <c r="L1532" s="17" t="n"/>
      <c r="M1532" s="13">
        <f>IF(COUNTA(tblTime[[#This Row],[TaskName]:[Entity]],tblTime[[#This Row],[FinalCategory]:[Hours]])=4,"FILLED","OPEN")</f>
        <v/>
      </c>
      <c r="N1532" s="13">
        <f>IF(SUMIFS(tblTime[Hours],tblTime[Date],tblTime[[#This Row],[Date]]) &gt; 20, "⚠ Over 20 hours!", "")</f>
        <v/>
      </c>
    </row>
    <row r="1533" hidden="1">
      <c r="B1533" s="14">
        <f>7+B1433</f>
        <v/>
      </c>
      <c r="C1533" s="15">
        <f>C1513</f>
        <v/>
      </c>
      <c r="D1533" s="13">
        <f>$G$2</f>
        <v/>
      </c>
      <c r="E1533" s="13">
        <f>IFERROR(_xlfn.XLOOKUP(D1533,tblEmployees[EmployeeName],tblEmployees[HomeDepartment],""),"")</f>
        <v/>
      </c>
      <c r="F1533" s="17" t="n"/>
      <c r="G1533" s="17" t="n"/>
      <c r="H1533" s="13">
        <f>IFERROR(INDEX(tblTasks[SuggestedCategory],MATCH(tblTime[[#This Row],[TaskName]],tblTasks[TaskName],0)),"")</f>
        <v/>
      </c>
      <c r="I1533" s="17" t="n"/>
      <c r="J1533" s="13">
        <f>IF(tblTime[[#This Row],[CategoryOverwrite]]="",tblTime[[#This Row],[SuggCategory]],tblTime[[#This Row],[CategoryOverwrite]])</f>
        <v/>
      </c>
      <c r="K1533" s="17" t="n"/>
      <c r="L1533" s="17" t="n"/>
      <c r="M1533" s="13">
        <f>IF(COUNTA(tblTime[[#This Row],[TaskName]:[Entity]],tblTime[[#This Row],[FinalCategory]:[Hours]])=4,"FILLED","OPEN")</f>
        <v/>
      </c>
      <c r="N1533" s="13">
        <f>IF(SUMIFS(tblTime[Hours],tblTime[Date],tblTime[[#This Row],[Date]]) &gt; 20, "⚠ Over 20 hours!", "")</f>
        <v/>
      </c>
    </row>
    <row r="1534" hidden="1">
      <c r="B1534" s="14">
        <f>7+B1434</f>
        <v/>
      </c>
      <c r="C1534" s="15">
        <f>C1514</f>
        <v/>
      </c>
      <c r="D1534" s="13">
        <f>$G$2</f>
        <v/>
      </c>
      <c r="E1534" s="13">
        <f>IFERROR(_xlfn.XLOOKUP(D1534,tblEmployees[EmployeeName],tblEmployees[HomeDepartment],""),"")</f>
        <v/>
      </c>
      <c r="F1534" s="17" t="n"/>
      <c r="G1534" s="17" t="n"/>
      <c r="H1534" s="13">
        <f>IFERROR(INDEX(tblTasks[SuggestedCategory],MATCH(tblTime[[#This Row],[TaskName]],tblTasks[TaskName],0)),"")</f>
        <v/>
      </c>
      <c r="I1534" s="17" t="n"/>
      <c r="J1534" s="13">
        <f>IF(tblTime[[#This Row],[CategoryOverwrite]]="",tblTime[[#This Row],[SuggCategory]],tblTime[[#This Row],[CategoryOverwrite]])</f>
        <v/>
      </c>
      <c r="K1534" s="17" t="n"/>
      <c r="L1534" s="17" t="n"/>
      <c r="M1534" s="13">
        <f>IF(COUNTA(tblTime[[#This Row],[TaskName]:[Entity]],tblTime[[#This Row],[FinalCategory]:[Hours]])=4,"FILLED","OPEN")</f>
        <v/>
      </c>
      <c r="N1534" s="13">
        <f>IF(SUMIFS(tblTime[Hours],tblTime[Date],tblTime[[#This Row],[Date]]) &gt; 20, "⚠ Over 20 hours!", "")</f>
        <v/>
      </c>
    </row>
    <row r="1535" hidden="1">
      <c r="B1535" s="14">
        <f>7+B1435</f>
        <v/>
      </c>
      <c r="C1535" s="15">
        <f>C1515</f>
        <v/>
      </c>
      <c r="D1535" s="13">
        <f>$G$2</f>
        <v/>
      </c>
      <c r="E1535" s="13">
        <f>IFERROR(_xlfn.XLOOKUP(D1535,tblEmployees[EmployeeName],tblEmployees[HomeDepartment],""),"")</f>
        <v/>
      </c>
      <c r="F1535" s="17" t="n"/>
      <c r="G1535" s="17" t="n"/>
      <c r="H1535" s="13">
        <f>IFERROR(INDEX(tblTasks[SuggestedCategory],MATCH(tblTime[[#This Row],[TaskName]],tblTasks[TaskName],0)),"")</f>
        <v/>
      </c>
      <c r="I1535" s="17" t="n"/>
      <c r="J1535" s="13">
        <f>IF(tblTime[[#This Row],[CategoryOverwrite]]="",tblTime[[#This Row],[SuggCategory]],tblTime[[#This Row],[CategoryOverwrite]])</f>
        <v/>
      </c>
      <c r="K1535" s="17" t="n"/>
      <c r="L1535" s="17" t="n"/>
      <c r="M1535" s="13">
        <f>IF(COUNTA(tblTime[[#This Row],[TaskName]:[Entity]],tblTime[[#This Row],[FinalCategory]:[Hours]])=4,"FILLED","OPEN")</f>
        <v/>
      </c>
      <c r="N1535" s="13">
        <f>IF(SUMIFS(tblTime[Hours],tblTime[Date],tblTime[[#This Row],[Date]]) &gt; 20, "⚠ Over 20 hours!", "")</f>
        <v/>
      </c>
    </row>
    <row r="1536" hidden="1">
      <c r="B1536" s="14">
        <f>7+B1436</f>
        <v/>
      </c>
      <c r="C1536" s="15">
        <f>C1516</f>
        <v/>
      </c>
      <c r="D1536" s="13">
        <f>$G$2</f>
        <v/>
      </c>
      <c r="E1536" s="13">
        <f>IFERROR(_xlfn.XLOOKUP(D1536,tblEmployees[EmployeeName],tblEmployees[HomeDepartment],""),"")</f>
        <v/>
      </c>
      <c r="F1536" s="17" t="n"/>
      <c r="G1536" s="17" t="n"/>
      <c r="H1536" s="13">
        <f>IFERROR(INDEX(tblTasks[SuggestedCategory],MATCH(tblTime[[#This Row],[TaskName]],tblTasks[TaskName],0)),"")</f>
        <v/>
      </c>
      <c r="I1536" s="17" t="n"/>
      <c r="J1536" s="13">
        <f>IF(tblTime[[#This Row],[CategoryOverwrite]]="",tblTime[[#This Row],[SuggCategory]],tblTime[[#This Row],[CategoryOverwrite]])</f>
        <v/>
      </c>
      <c r="K1536" s="17" t="n"/>
      <c r="L1536" s="17" t="n"/>
      <c r="M1536" s="13">
        <f>IF(COUNTA(tblTime[[#This Row],[TaskName]:[Entity]],tblTime[[#This Row],[FinalCategory]:[Hours]])=4,"FILLED","OPEN")</f>
        <v/>
      </c>
      <c r="N1536" s="13">
        <f>IF(SUMIFS(tblTime[Hours],tblTime[Date],tblTime[[#This Row],[Date]]) &gt; 20, "⚠ Over 20 hours!", "")</f>
        <v/>
      </c>
    </row>
    <row r="1537" hidden="1">
      <c r="B1537" s="14">
        <f>7+B1437</f>
        <v/>
      </c>
      <c r="C1537" s="15">
        <f>C1517</f>
        <v/>
      </c>
      <c r="D1537" s="13">
        <f>$G$2</f>
        <v/>
      </c>
      <c r="E1537" s="13">
        <f>IFERROR(_xlfn.XLOOKUP(D1537,tblEmployees[EmployeeName],tblEmployees[HomeDepartment],""),"")</f>
        <v/>
      </c>
      <c r="F1537" s="17" t="n"/>
      <c r="G1537" s="17" t="n"/>
      <c r="H1537" s="13">
        <f>IFERROR(INDEX(tblTasks[SuggestedCategory],MATCH(tblTime[[#This Row],[TaskName]],tblTasks[TaskName],0)),"")</f>
        <v/>
      </c>
      <c r="I1537" s="17" t="n"/>
      <c r="J1537" s="13">
        <f>IF(tblTime[[#This Row],[CategoryOverwrite]]="",tblTime[[#This Row],[SuggCategory]],tblTime[[#This Row],[CategoryOverwrite]])</f>
        <v/>
      </c>
      <c r="K1537" s="17" t="n"/>
      <c r="L1537" s="17" t="n"/>
      <c r="M1537" s="13">
        <f>IF(COUNTA(tblTime[[#This Row],[TaskName]:[Entity]],tblTime[[#This Row],[FinalCategory]:[Hours]])=4,"FILLED","OPEN")</f>
        <v/>
      </c>
      <c r="N1537" s="13">
        <f>IF(SUMIFS(tblTime[Hours],tblTime[Date],tblTime[[#This Row],[Date]]) &gt; 20, "⚠ Over 20 hours!", "")</f>
        <v/>
      </c>
    </row>
    <row r="1538" hidden="1">
      <c r="B1538" s="14">
        <f>7+B1438</f>
        <v/>
      </c>
      <c r="C1538" s="15">
        <f>C1518</f>
        <v/>
      </c>
      <c r="D1538" s="13">
        <f>$G$2</f>
        <v/>
      </c>
      <c r="E1538" s="13">
        <f>IFERROR(_xlfn.XLOOKUP(D1538,tblEmployees[EmployeeName],tblEmployees[HomeDepartment],""),"")</f>
        <v/>
      </c>
      <c r="F1538" s="17" t="n"/>
      <c r="G1538" s="17" t="n"/>
      <c r="H1538" s="13">
        <f>IFERROR(INDEX(tblTasks[SuggestedCategory],MATCH(tblTime[[#This Row],[TaskName]],tblTasks[TaskName],0)),"")</f>
        <v/>
      </c>
      <c r="I1538" s="17" t="n"/>
      <c r="J1538" s="13">
        <f>IF(tblTime[[#This Row],[CategoryOverwrite]]="",tblTime[[#This Row],[SuggCategory]],tblTime[[#This Row],[CategoryOverwrite]])</f>
        <v/>
      </c>
      <c r="K1538" s="17" t="n"/>
      <c r="L1538" s="17" t="n"/>
      <c r="M1538" s="13">
        <f>IF(COUNTA(tblTime[[#This Row],[TaskName]:[Entity]],tblTime[[#This Row],[FinalCategory]:[Hours]])=4,"FILLED","OPEN")</f>
        <v/>
      </c>
      <c r="N1538" s="13">
        <f>IF(SUMIFS(tblTime[Hours],tblTime[Date],tblTime[[#This Row],[Date]]) &gt; 20, "⚠ Over 20 hours!", "")</f>
        <v/>
      </c>
    </row>
    <row r="1539" hidden="1">
      <c r="B1539" s="14">
        <f>7+B1439</f>
        <v/>
      </c>
      <c r="C1539" s="15">
        <f>C1519</f>
        <v/>
      </c>
      <c r="D1539" s="13">
        <f>$G$2</f>
        <v/>
      </c>
      <c r="E1539" s="13">
        <f>IFERROR(_xlfn.XLOOKUP(D1539,tblEmployees[EmployeeName],tblEmployees[HomeDepartment],""),"")</f>
        <v/>
      </c>
      <c r="F1539" s="17" t="n"/>
      <c r="G1539" s="17" t="n"/>
      <c r="H1539" s="13">
        <f>IFERROR(INDEX(tblTasks[SuggestedCategory],MATCH(tblTime[[#This Row],[TaskName]],tblTasks[TaskName],0)),"")</f>
        <v/>
      </c>
      <c r="I1539" s="17" t="n"/>
      <c r="J1539" s="13">
        <f>IF(tblTime[[#This Row],[CategoryOverwrite]]="",tblTime[[#This Row],[SuggCategory]],tblTime[[#This Row],[CategoryOverwrite]])</f>
        <v/>
      </c>
      <c r="K1539" s="17" t="n"/>
      <c r="L1539" s="17" t="n"/>
      <c r="M1539" s="13">
        <f>IF(COUNTA(tblTime[[#This Row],[TaskName]:[Entity]],tblTime[[#This Row],[FinalCategory]:[Hours]])=4,"FILLED","OPEN")</f>
        <v/>
      </c>
      <c r="N1539" s="13">
        <f>IF(SUMIFS(tblTime[Hours],tblTime[Date],tblTime[[#This Row],[Date]]) &gt; 20, "⚠ Over 20 hours!", "")</f>
        <v/>
      </c>
    </row>
    <row r="1540" hidden="1">
      <c r="B1540" s="14">
        <f>7+B1440</f>
        <v/>
      </c>
      <c r="C1540" s="15">
        <f>C1520</f>
        <v/>
      </c>
      <c r="D1540" s="13">
        <f>$G$2</f>
        <v/>
      </c>
      <c r="E1540" s="13">
        <f>IFERROR(_xlfn.XLOOKUP(D1540,tblEmployees[EmployeeName],tblEmployees[HomeDepartment],""),"")</f>
        <v/>
      </c>
      <c r="F1540" s="17" t="n"/>
      <c r="G1540" s="17" t="n"/>
      <c r="H1540" s="13">
        <f>IFERROR(INDEX(tblTasks[SuggestedCategory],MATCH(tblTime[[#This Row],[TaskName]],tblTasks[TaskName],0)),"")</f>
        <v/>
      </c>
      <c r="I1540" s="17" t="n"/>
      <c r="J1540" s="13">
        <f>IF(tblTime[[#This Row],[CategoryOverwrite]]="",tblTime[[#This Row],[SuggCategory]],tblTime[[#This Row],[CategoryOverwrite]])</f>
        <v/>
      </c>
      <c r="K1540" s="17" t="n"/>
      <c r="L1540" s="17" t="n"/>
      <c r="M1540" s="13">
        <f>IF(COUNTA(tblTime[[#This Row],[TaskName]:[Entity]],tblTime[[#This Row],[FinalCategory]:[Hours]])=4,"FILLED","OPEN")</f>
        <v/>
      </c>
      <c r="N1540" s="13">
        <f>IF(SUMIFS(tblTime[Hours],tblTime[Date],tblTime[[#This Row],[Date]]) &gt; 20, "⚠ Over 20 hours!", "")</f>
        <v/>
      </c>
    </row>
    <row r="1541" hidden="1">
      <c r="B1541" s="14">
        <f>7+B1441</f>
        <v/>
      </c>
      <c r="C1541" s="15">
        <f>C1521</f>
        <v/>
      </c>
      <c r="D1541" s="13">
        <f>$G$2</f>
        <v/>
      </c>
      <c r="E1541" s="13">
        <f>IFERROR(_xlfn.XLOOKUP(D1541,tblEmployees[EmployeeName],tblEmployees[HomeDepartment],""),"")</f>
        <v/>
      </c>
      <c r="F1541" s="17" t="n"/>
      <c r="G1541" s="17" t="n"/>
      <c r="H1541" s="13">
        <f>IFERROR(INDEX(tblTasks[SuggestedCategory],MATCH(tblTime[[#This Row],[TaskName]],tblTasks[TaskName],0)),"")</f>
        <v/>
      </c>
      <c r="I1541" s="17" t="n"/>
      <c r="J1541" s="13">
        <f>IF(tblTime[[#This Row],[CategoryOverwrite]]="",tblTime[[#This Row],[SuggCategory]],tblTime[[#This Row],[CategoryOverwrite]])</f>
        <v/>
      </c>
      <c r="K1541" s="17" t="n"/>
      <c r="L1541" s="17" t="n"/>
      <c r="M1541" s="13">
        <f>IF(COUNTA(tblTime[[#This Row],[TaskName]:[Entity]],tblTime[[#This Row],[FinalCategory]:[Hours]])=4,"FILLED","OPEN")</f>
        <v/>
      </c>
      <c r="N1541" s="13">
        <f>IF(SUMIFS(tblTime[Hours],tblTime[Date],tblTime[[#This Row],[Date]]) &gt; 20, "⚠ Over 20 hours!", "")</f>
        <v/>
      </c>
    </row>
    <row r="1542" hidden="1">
      <c r="B1542" s="14">
        <f>7+B1442</f>
        <v/>
      </c>
      <c r="C1542" s="15">
        <f>C1522</f>
        <v/>
      </c>
      <c r="D1542" s="13">
        <f>$G$2</f>
        <v/>
      </c>
      <c r="E1542" s="13">
        <f>IFERROR(_xlfn.XLOOKUP(D1542,tblEmployees[EmployeeName],tblEmployees[HomeDepartment],""),"")</f>
        <v/>
      </c>
      <c r="F1542" s="17" t="n"/>
      <c r="G1542" s="17" t="n"/>
      <c r="H1542" s="13">
        <f>IFERROR(INDEX(tblTasks[SuggestedCategory],MATCH(tblTime[[#This Row],[TaskName]],tblTasks[TaskName],0)),"")</f>
        <v/>
      </c>
      <c r="I1542" s="17" t="n"/>
      <c r="J1542" s="13">
        <f>IF(tblTime[[#This Row],[CategoryOverwrite]]="",tblTime[[#This Row],[SuggCategory]],tblTime[[#This Row],[CategoryOverwrite]])</f>
        <v/>
      </c>
      <c r="K1542" s="17" t="n"/>
      <c r="L1542" s="17" t="n"/>
      <c r="M1542" s="13">
        <f>IF(COUNTA(tblTime[[#This Row],[TaskName]:[Entity]],tblTime[[#This Row],[FinalCategory]:[Hours]])=4,"FILLED","OPEN")</f>
        <v/>
      </c>
      <c r="N1542" s="13">
        <f>IF(SUMIFS(tblTime[Hours],tblTime[Date],tblTime[[#This Row],[Date]]) &gt; 20, "⚠ Over 20 hours!", "")</f>
        <v/>
      </c>
    </row>
    <row r="1543" hidden="1">
      <c r="B1543" s="14">
        <f>7+B1443</f>
        <v/>
      </c>
      <c r="C1543" s="15">
        <f>C1523</f>
        <v/>
      </c>
      <c r="D1543" s="13">
        <f>$G$2</f>
        <v/>
      </c>
      <c r="E1543" s="13">
        <f>IFERROR(_xlfn.XLOOKUP(D1543,tblEmployees[EmployeeName],tblEmployees[HomeDepartment],""),"")</f>
        <v/>
      </c>
      <c r="F1543" s="17" t="n"/>
      <c r="G1543" s="17" t="n"/>
      <c r="H1543" s="13">
        <f>IFERROR(INDEX(tblTasks[SuggestedCategory],MATCH(tblTime[[#This Row],[TaskName]],tblTasks[TaskName],0)),"")</f>
        <v/>
      </c>
      <c r="I1543" s="17" t="n"/>
      <c r="J1543" s="13">
        <f>IF(tblTime[[#This Row],[CategoryOverwrite]]="",tblTime[[#This Row],[SuggCategory]],tblTime[[#This Row],[CategoryOverwrite]])</f>
        <v/>
      </c>
      <c r="K1543" s="17" t="n"/>
      <c r="L1543" s="17" t="n"/>
      <c r="M1543" s="13">
        <f>IF(COUNTA(tblTime[[#This Row],[TaskName]:[Entity]],tblTime[[#This Row],[FinalCategory]:[Hours]])=4,"FILLED","OPEN")</f>
        <v/>
      </c>
      <c r="N1543" s="13">
        <f>IF(SUMIFS(tblTime[Hours],tblTime[Date],tblTime[[#This Row],[Date]]) &gt; 20, "⚠ Over 20 hours!", "")</f>
        <v/>
      </c>
    </row>
    <row r="1544" hidden="1">
      <c r="B1544" s="14">
        <f>7+B1444</f>
        <v/>
      </c>
      <c r="C1544" s="15">
        <f>C1524</f>
        <v/>
      </c>
      <c r="D1544" s="13">
        <f>$G$2</f>
        <v/>
      </c>
      <c r="E1544" s="13">
        <f>IFERROR(_xlfn.XLOOKUP(D1544,tblEmployees[EmployeeName],tblEmployees[HomeDepartment],""),"")</f>
        <v/>
      </c>
      <c r="F1544" s="17" t="n"/>
      <c r="G1544" s="17" t="n"/>
      <c r="H1544" s="13">
        <f>IFERROR(INDEX(tblTasks[SuggestedCategory],MATCH(tblTime[[#This Row],[TaskName]],tblTasks[TaskName],0)),"")</f>
        <v/>
      </c>
      <c r="I1544" s="17" t="n"/>
      <c r="J1544" s="13">
        <f>IF(tblTime[[#This Row],[CategoryOverwrite]]="",tblTime[[#This Row],[SuggCategory]],tblTime[[#This Row],[CategoryOverwrite]])</f>
        <v/>
      </c>
      <c r="K1544" s="17" t="n"/>
      <c r="L1544" s="17" t="n"/>
      <c r="M1544" s="13">
        <f>IF(COUNTA(tblTime[[#This Row],[TaskName]:[Entity]],tblTime[[#This Row],[FinalCategory]:[Hours]])=4,"FILLED","OPEN")</f>
        <v/>
      </c>
      <c r="N1544" s="13">
        <f>IF(SUMIFS(tblTime[Hours],tblTime[Date],tblTime[[#This Row],[Date]]) &gt; 20, "⚠ Over 20 hours!", "")</f>
        <v/>
      </c>
    </row>
    <row r="1545" hidden="1">
      <c r="B1545" s="14">
        <f>7+B1445</f>
        <v/>
      </c>
      <c r="C1545" s="15">
        <f>C1525</f>
        <v/>
      </c>
      <c r="D1545" s="13">
        <f>$G$2</f>
        <v/>
      </c>
      <c r="E1545" s="13">
        <f>IFERROR(_xlfn.XLOOKUP(D1545,tblEmployees[EmployeeName],tblEmployees[HomeDepartment],""),"")</f>
        <v/>
      </c>
      <c r="F1545" s="17" t="n"/>
      <c r="G1545" s="17" t="n"/>
      <c r="H1545" s="13">
        <f>IFERROR(INDEX(tblTasks[SuggestedCategory],MATCH(tblTime[[#This Row],[TaskName]],tblTasks[TaskName],0)),"")</f>
        <v/>
      </c>
      <c r="I1545" s="17" t="n"/>
      <c r="J1545" s="13">
        <f>IF(tblTime[[#This Row],[CategoryOverwrite]]="",tblTime[[#This Row],[SuggCategory]],tblTime[[#This Row],[CategoryOverwrite]])</f>
        <v/>
      </c>
      <c r="K1545" s="17" t="n"/>
      <c r="L1545" s="17" t="n"/>
      <c r="M1545" s="13">
        <f>IF(COUNTA(tblTime[[#This Row],[TaskName]:[Entity]],tblTime[[#This Row],[FinalCategory]:[Hours]])=4,"FILLED","OPEN")</f>
        <v/>
      </c>
      <c r="N1545" s="13">
        <f>IF(SUMIFS(tblTime[Hours],tblTime[Date],tblTime[[#This Row],[Date]]) &gt; 20, "⚠ Over 20 hours!", "")</f>
        <v/>
      </c>
    </row>
    <row r="1546" hidden="1">
      <c r="B1546" s="14">
        <f>7+B1446</f>
        <v/>
      </c>
      <c r="C1546" s="15">
        <f>C1526</f>
        <v/>
      </c>
      <c r="D1546" s="13">
        <f>$G$2</f>
        <v/>
      </c>
      <c r="E1546" s="13">
        <f>IFERROR(_xlfn.XLOOKUP(D1546,tblEmployees[EmployeeName],tblEmployees[HomeDepartment],""),"")</f>
        <v/>
      </c>
      <c r="F1546" s="17" t="n"/>
      <c r="G1546" s="17" t="n"/>
      <c r="H1546" s="13">
        <f>IFERROR(INDEX(tblTasks[SuggestedCategory],MATCH(tblTime[[#This Row],[TaskName]],tblTasks[TaskName],0)),"")</f>
        <v/>
      </c>
      <c r="I1546" s="17" t="n"/>
      <c r="J1546" s="13">
        <f>IF(tblTime[[#This Row],[CategoryOverwrite]]="",tblTime[[#This Row],[SuggCategory]],tblTime[[#This Row],[CategoryOverwrite]])</f>
        <v/>
      </c>
      <c r="K1546" s="17" t="n"/>
      <c r="L1546" s="17" t="n"/>
      <c r="M1546" s="13">
        <f>IF(COUNTA(tblTime[[#This Row],[TaskName]:[Entity]],tblTime[[#This Row],[FinalCategory]:[Hours]])=4,"FILLED","OPEN")</f>
        <v/>
      </c>
      <c r="N1546" s="13">
        <f>IF(SUMIFS(tblTime[Hours],tblTime[Date],tblTime[[#This Row],[Date]]) &gt; 20, "⚠ Over 20 hours!", "")</f>
        <v/>
      </c>
    </row>
    <row r="1547" hidden="1">
      <c r="B1547" s="14">
        <f>7+B1447</f>
        <v/>
      </c>
      <c r="C1547" s="15">
        <f>C1527</f>
        <v/>
      </c>
      <c r="D1547" s="13">
        <f>$G$2</f>
        <v/>
      </c>
      <c r="E1547" s="13">
        <f>IFERROR(_xlfn.XLOOKUP(D1547,tblEmployees[EmployeeName],tblEmployees[HomeDepartment],""),"")</f>
        <v/>
      </c>
      <c r="F1547" s="17" t="n"/>
      <c r="G1547" s="17" t="n"/>
      <c r="H1547" s="13">
        <f>IFERROR(INDEX(tblTasks[SuggestedCategory],MATCH(tblTime[[#This Row],[TaskName]],tblTasks[TaskName],0)),"")</f>
        <v/>
      </c>
      <c r="I1547" s="17" t="n"/>
      <c r="J1547" s="13">
        <f>IF(tblTime[[#This Row],[CategoryOverwrite]]="",tblTime[[#This Row],[SuggCategory]],tblTime[[#This Row],[CategoryOverwrite]])</f>
        <v/>
      </c>
      <c r="K1547" s="17" t="n"/>
      <c r="L1547" s="17" t="n"/>
      <c r="M1547" s="13">
        <f>IF(COUNTA(tblTime[[#This Row],[TaskName]:[Entity]],tblTime[[#This Row],[FinalCategory]:[Hours]])=4,"FILLED","OPEN")</f>
        <v/>
      </c>
      <c r="N1547" s="13">
        <f>IF(SUMIFS(tblTime[Hours],tblTime[Date],tblTime[[#This Row],[Date]]) &gt; 20, "⚠ Over 20 hours!", "")</f>
        <v/>
      </c>
    </row>
    <row r="1548" hidden="1">
      <c r="B1548" s="14">
        <f>7+B1448</f>
        <v/>
      </c>
      <c r="C1548" s="15">
        <f>C1528</f>
        <v/>
      </c>
      <c r="D1548" s="13">
        <f>$G$2</f>
        <v/>
      </c>
      <c r="E1548" s="13">
        <f>IFERROR(_xlfn.XLOOKUP(D1548,tblEmployees[EmployeeName],tblEmployees[HomeDepartment],""),"")</f>
        <v/>
      </c>
      <c r="F1548" s="17" t="n"/>
      <c r="G1548" s="17" t="n"/>
      <c r="H1548" s="13">
        <f>IFERROR(INDEX(tblTasks[SuggestedCategory],MATCH(tblTime[[#This Row],[TaskName]],tblTasks[TaskName],0)),"")</f>
        <v/>
      </c>
      <c r="I1548" s="17" t="n"/>
      <c r="J1548" s="13">
        <f>IF(tblTime[[#This Row],[CategoryOverwrite]]="",tblTime[[#This Row],[SuggCategory]],tblTime[[#This Row],[CategoryOverwrite]])</f>
        <v/>
      </c>
      <c r="K1548" s="17" t="n"/>
      <c r="L1548" s="17" t="n"/>
      <c r="M1548" s="13">
        <f>IF(COUNTA(tblTime[[#This Row],[TaskName]:[Entity]],tblTime[[#This Row],[FinalCategory]:[Hours]])=4,"FILLED","OPEN")</f>
        <v/>
      </c>
      <c r="N1548" s="13">
        <f>IF(SUMIFS(tblTime[Hours],tblTime[Date],tblTime[[#This Row],[Date]]) &gt; 20, "⚠ Over 20 hours!", "")</f>
        <v/>
      </c>
    </row>
    <row r="1549" hidden="1">
      <c r="B1549" s="14">
        <f>7+B1449</f>
        <v/>
      </c>
      <c r="C1549" s="15">
        <f>C1529</f>
        <v/>
      </c>
      <c r="D1549" s="13">
        <f>$G$2</f>
        <v/>
      </c>
      <c r="E1549" s="13">
        <f>IFERROR(_xlfn.XLOOKUP(D1549,tblEmployees[EmployeeName],tblEmployees[HomeDepartment],""),"")</f>
        <v/>
      </c>
      <c r="F1549" s="17" t="n"/>
      <c r="G1549" s="17" t="n"/>
      <c r="H1549" s="13">
        <f>IFERROR(INDEX(tblTasks[SuggestedCategory],MATCH(tblTime[[#This Row],[TaskName]],tblTasks[TaskName],0)),"")</f>
        <v/>
      </c>
      <c r="I1549" s="17" t="n"/>
      <c r="J1549" s="13">
        <f>IF(tblTime[[#This Row],[CategoryOverwrite]]="",tblTime[[#This Row],[SuggCategory]],tblTime[[#This Row],[CategoryOverwrite]])</f>
        <v/>
      </c>
      <c r="K1549" s="17" t="n"/>
      <c r="L1549" s="17" t="n"/>
      <c r="M1549" s="13">
        <f>IF(COUNTA(tblTime[[#This Row],[TaskName]:[Entity]],tblTime[[#This Row],[FinalCategory]:[Hours]])=4,"FILLED","OPEN")</f>
        <v/>
      </c>
      <c r="N1549" s="13">
        <f>IF(SUMIFS(tblTime[Hours],tblTime[Date],tblTime[[#This Row],[Date]]) &gt; 20, "⚠ Over 20 hours!", "")</f>
        <v/>
      </c>
    </row>
    <row r="1550" hidden="1">
      <c r="B1550" s="14">
        <f>7+B1450</f>
        <v/>
      </c>
      <c r="C1550" s="15">
        <f>C1530</f>
        <v/>
      </c>
      <c r="D1550" s="13">
        <f>$G$2</f>
        <v/>
      </c>
      <c r="E1550" s="13">
        <f>IFERROR(_xlfn.XLOOKUP(D1550,tblEmployees[EmployeeName],tblEmployees[HomeDepartment],""),"")</f>
        <v/>
      </c>
      <c r="F1550" s="17" t="n"/>
      <c r="G1550" s="17" t="n"/>
      <c r="H1550" s="13">
        <f>IFERROR(INDEX(tblTasks[SuggestedCategory],MATCH(tblTime[[#This Row],[TaskName]],tblTasks[TaskName],0)),"")</f>
        <v/>
      </c>
      <c r="I1550" s="17" t="n"/>
      <c r="J1550" s="13">
        <f>IF(tblTime[[#This Row],[CategoryOverwrite]]="",tblTime[[#This Row],[SuggCategory]],tblTime[[#This Row],[CategoryOverwrite]])</f>
        <v/>
      </c>
      <c r="K1550" s="17" t="n"/>
      <c r="L1550" s="17" t="n"/>
      <c r="M1550" s="13">
        <f>IF(COUNTA(tblTime[[#This Row],[TaskName]:[Entity]],tblTime[[#This Row],[FinalCategory]:[Hours]])=4,"FILLED","OPEN")</f>
        <v/>
      </c>
      <c r="N1550" s="13">
        <f>IF(SUMIFS(tblTime[Hours],tblTime[Date],tblTime[[#This Row],[Date]]) &gt; 20, "⚠ Over 20 hours!", "")</f>
        <v/>
      </c>
    </row>
    <row r="1551" hidden="1">
      <c r="B1551" s="14">
        <f>7+B1451</f>
        <v/>
      </c>
      <c r="C1551" s="15">
        <f>C1531</f>
        <v/>
      </c>
      <c r="D1551" s="13">
        <f>$G$2</f>
        <v/>
      </c>
      <c r="E1551" s="13">
        <f>IFERROR(_xlfn.XLOOKUP(D1551,tblEmployees[EmployeeName],tblEmployees[HomeDepartment],""),"")</f>
        <v/>
      </c>
      <c r="F1551" s="17" t="n"/>
      <c r="G1551" s="17" t="n"/>
      <c r="H1551" s="13">
        <f>IFERROR(INDEX(tblTasks[SuggestedCategory],MATCH(tblTime[[#This Row],[TaskName]],tblTasks[TaskName],0)),"")</f>
        <v/>
      </c>
      <c r="I1551" s="17" t="n"/>
      <c r="J1551" s="13">
        <f>IF(tblTime[[#This Row],[CategoryOverwrite]]="",tblTime[[#This Row],[SuggCategory]],tblTime[[#This Row],[CategoryOverwrite]])</f>
        <v/>
      </c>
      <c r="K1551" s="17" t="n"/>
      <c r="L1551" s="17" t="n"/>
      <c r="M1551" s="13">
        <f>IF(COUNTA(tblTime[[#This Row],[TaskName]:[Entity]],tblTime[[#This Row],[FinalCategory]:[Hours]])=4,"FILLED","OPEN")</f>
        <v/>
      </c>
      <c r="N1551" s="13">
        <f>IF(SUMIFS(tblTime[Hours],tblTime[Date],tblTime[[#This Row],[Date]]) &gt; 20, "⚠ Over 20 hours!", "")</f>
        <v/>
      </c>
    </row>
    <row r="1552" hidden="1">
      <c r="B1552" s="14">
        <f>7+B1452</f>
        <v/>
      </c>
      <c r="C1552" s="15">
        <f>C1532</f>
        <v/>
      </c>
      <c r="D1552" s="13">
        <f>$G$2</f>
        <v/>
      </c>
      <c r="E1552" s="13">
        <f>IFERROR(_xlfn.XLOOKUP(D1552,tblEmployees[EmployeeName],tblEmployees[HomeDepartment],""),"")</f>
        <v/>
      </c>
      <c r="F1552" s="17" t="n"/>
      <c r="G1552" s="17" t="n"/>
      <c r="H1552" s="13">
        <f>IFERROR(INDEX(tblTasks[SuggestedCategory],MATCH(tblTime[[#This Row],[TaskName]],tblTasks[TaskName],0)),"")</f>
        <v/>
      </c>
      <c r="I1552" s="17" t="n"/>
      <c r="J1552" s="13">
        <f>IF(tblTime[[#This Row],[CategoryOverwrite]]="",tblTime[[#This Row],[SuggCategory]],tblTime[[#This Row],[CategoryOverwrite]])</f>
        <v/>
      </c>
      <c r="K1552" s="17" t="n"/>
      <c r="L1552" s="17" t="n"/>
      <c r="M1552" s="13">
        <f>IF(COUNTA(tblTime[[#This Row],[TaskName]:[Entity]],tblTime[[#This Row],[FinalCategory]:[Hours]])=4,"FILLED","OPEN")</f>
        <v/>
      </c>
      <c r="N1552" s="13">
        <f>IF(SUMIFS(tblTime[Hours],tblTime[Date],tblTime[[#This Row],[Date]]) &gt; 20, "⚠ Over 20 hours!", "")</f>
        <v/>
      </c>
    </row>
    <row r="1553" hidden="1">
      <c r="B1553" s="14">
        <f>7+B1453</f>
        <v/>
      </c>
      <c r="C1553" s="15">
        <f>C1533</f>
        <v/>
      </c>
      <c r="D1553" s="13">
        <f>$G$2</f>
        <v/>
      </c>
      <c r="E1553" s="13">
        <f>IFERROR(_xlfn.XLOOKUP(D1553,tblEmployees[EmployeeName],tblEmployees[HomeDepartment],""),"")</f>
        <v/>
      </c>
      <c r="F1553" s="17" t="n"/>
      <c r="G1553" s="17" t="n"/>
      <c r="H1553" s="13">
        <f>IFERROR(INDEX(tblTasks[SuggestedCategory],MATCH(tblTime[[#This Row],[TaskName]],tblTasks[TaskName],0)),"")</f>
        <v/>
      </c>
      <c r="I1553" s="17" t="n"/>
      <c r="J1553" s="13">
        <f>IF(tblTime[[#This Row],[CategoryOverwrite]]="",tblTime[[#This Row],[SuggCategory]],tblTime[[#This Row],[CategoryOverwrite]])</f>
        <v/>
      </c>
      <c r="K1553" s="17" t="n"/>
      <c r="L1553" s="17" t="n"/>
      <c r="M1553" s="13">
        <f>IF(COUNTA(tblTime[[#This Row],[TaskName]:[Entity]],tblTime[[#This Row],[FinalCategory]:[Hours]])=4,"FILLED","OPEN")</f>
        <v/>
      </c>
      <c r="N1553" s="13">
        <f>IF(SUMIFS(tblTime[Hours],tblTime[Date],tblTime[[#This Row],[Date]]) &gt; 20, "⚠ Over 20 hours!", "")</f>
        <v/>
      </c>
    </row>
    <row r="1554" hidden="1">
      <c r="B1554" s="14">
        <f>7+B1454</f>
        <v/>
      </c>
      <c r="C1554" s="15">
        <f>C1534</f>
        <v/>
      </c>
      <c r="D1554" s="13">
        <f>$G$2</f>
        <v/>
      </c>
      <c r="E1554" s="13">
        <f>IFERROR(_xlfn.XLOOKUP(D1554,tblEmployees[EmployeeName],tblEmployees[HomeDepartment],""),"")</f>
        <v/>
      </c>
      <c r="F1554" s="17" t="n"/>
      <c r="G1554" s="17" t="n"/>
      <c r="H1554" s="13">
        <f>IFERROR(INDEX(tblTasks[SuggestedCategory],MATCH(tblTime[[#This Row],[TaskName]],tblTasks[TaskName],0)),"")</f>
        <v/>
      </c>
      <c r="I1554" s="17" t="n"/>
      <c r="J1554" s="13">
        <f>IF(tblTime[[#This Row],[CategoryOverwrite]]="",tblTime[[#This Row],[SuggCategory]],tblTime[[#This Row],[CategoryOverwrite]])</f>
        <v/>
      </c>
      <c r="K1554" s="17" t="n"/>
      <c r="L1554" s="17" t="n"/>
      <c r="M1554" s="13">
        <f>IF(COUNTA(tblTime[[#This Row],[TaskName]:[Entity]],tblTime[[#This Row],[FinalCategory]:[Hours]])=4,"FILLED","OPEN")</f>
        <v/>
      </c>
      <c r="N1554" s="13">
        <f>IF(SUMIFS(tblTime[Hours],tblTime[Date],tblTime[[#This Row],[Date]]) &gt; 20, "⚠ Over 20 hours!", "")</f>
        <v/>
      </c>
    </row>
    <row r="1555" hidden="1">
      <c r="B1555" s="14">
        <f>7+B1455</f>
        <v/>
      </c>
      <c r="C1555" s="15">
        <f>C1535</f>
        <v/>
      </c>
      <c r="D1555" s="13">
        <f>$G$2</f>
        <v/>
      </c>
      <c r="E1555" s="13">
        <f>IFERROR(_xlfn.XLOOKUP(D1555,tblEmployees[EmployeeName],tblEmployees[HomeDepartment],""),"")</f>
        <v/>
      </c>
      <c r="F1555" s="17" t="n"/>
      <c r="G1555" s="17" t="n"/>
      <c r="H1555" s="13">
        <f>IFERROR(INDEX(tblTasks[SuggestedCategory],MATCH(tblTime[[#This Row],[TaskName]],tblTasks[TaskName],0)),"")</f>
        <v/>
      </c>
      <c r="I1555" s="17" t="n"/>
      <c r="J1555" s="13">
        <f>IF(tblTime[[#This Row],[CategoryOverwrite]]="",tblTime[[#This Row],[SuggCategory]],tblTime[[#This Row],[CategoryOverwrite]])</f>
        <v/>
      </c>
      <c r="K1555" s="17" t="n"/>
      <c r="L1555" s="17" t="n"/>
      <c r="M1555" s="13">
        <f>IF(COUNTA(tblTime[[#This Row],[TaskName]:[Entity]],tblTime[[#This Row],[FinalCategory]:[Hours]])=4,"FILLED","OPEN")</f>
        <v/>
      </c>
      <c r="N1555" s="13">
        <f>IF(SUMIFS(tblTime[Hours],tblTime[Date],tblTime[[#This Row],[Date]]) &gt; 20, "⚠ Over 20 hours!", "")</f>
        <v/>
      </c>
    </row>
    <row r="1556" hidden="1">
      <c r="B1556" s="14">
        <f>7+B1456</f>
        <v/>
      </c>
      <c r="C1556" s="15">
        <f>C1536</f>
        <v/>
      </c>
      <c r="D1556" s="13">
        <f>$G$2</f>
        <v/>
      </c>
      <c r="E1556" s="13">
        <f>IFERROR(_xlfn.XLOOKUP(D1556,tblEmployees[EmployeeName],tblEmployees[HomeDepartment],""),"")</f>
        <v/>
      </c>
      <c r="F1556" s="17" t="n"/>
      <c r="G1556" s="17" t="n"/>
      <c r="H1556" s="13">
        <f>IFERROR(INDEX(tblTasks[SuggestedCategory],MATCH(tblTime[[#This Row],[TaskName]],tblTasks[TaskName],0)),"")</f>
        <v/>
      </c>
      <c r="I1556" s="17" t="n"/>
      <c r="J1556" s="13">
        <f>IF(tblTime[[#This Row],[CategoryOverwrite]]="",tblTime[[#This Row],[SuggCategory]],tblTime[[#This Row],[CategoryOverwrite]])</f>
        <v/>
      </c>
      <c r="K1556" s="17" t="n"/>
      <c r="L1556" s="17" t="n"/>
      <c r="M1556" s="13">
        <f>IF(COUNTA(tblTime[[#This Row],[TaskName]:[Entity]],tblTime[[#This Row],[FinalCategory]:[Hours]])=4,"FILLED","OPEN")</f>
        <v/>
      </c>
      <c r="N1556" s="13">
        <f>IF(SUMIFS(tblTime[Hours],tblTime[Date],tblTime[[#This Row],[Date]]) &gt; 20, "⚠ Over 20 hours!", "")</f>
        <v/>
      </c>
    </row>
    <row r="1557" hidden="1">
      <c r="B1557" s="14">
        <f>7+B1457</f>
        <v/>
      </c>
      <c r="C1557" s="15">
        <f>C1537</f>
        <v/>
      </c>
      <c r="D1557" s="13">
        <f>$G$2</f>
        <v/>
      </c>
      <c r="E1557" s="13">
        <f>IFERROR(_xlfn.XLOOKUP(D1557,tblEmployees[EmployeeName],tblEmployees[HomeDepartment],""),"")</f>
        <v/>
      </c>
      <c r="F1557" s="17" t="n"/>
      <c r="G1557" s="17" t="n"/>
      <c r="H1557" s="13">
        <f>IFERROR(INDEX(tblTasks[SuggestedCategory],MATCH(tblTime[[#This Row],[TaskName]],tblTasks[TaskName],0)),"")</f>
        <v/>
      </c>
      <c r="I1557" s="17" t="n"/>
      <c r="J1557" s="13">
        <f>IF(tblTime[[#This Row],[CategoryOverwrite]]="",tblTime[[#This Row],[SuggCategory]],tblTime[[#This Row],[CategoryOverwrite]])</f>
        <v/>
      </c>
      <c r="K1557" s="17" t="n"/>
      <c r="L1557" s="17" t="n"/>
      <c r="M1557" s="13">
        <f>IF(COUNTA(tblTime[[#This Row],[TaskName]:[Entity]],tblTime[[#This Row],[FinalCategory]:[Hours]])=4,"FILLED","OPEN")</f>
        <v/>
      </c>
      <c r="N1557" s="13">
        <f>IF(SUMIFS(tblTime[Hours],tblTime[Date],tblTime[[#This Row],[Date]]) &gt; 20, "⚠ Over 20 hours!", "")</f>
        <v/>
      </c>
    </row>
    <row r="1558" hidden="1">
      <c r="B1558" s="14">
        <f>7+B1458</f>
        <v/>
      </c>
      <c r="C1558" s="15">
        <f>C1538</f>
        <v/>
      </c>
      <c r="D1558" s="13">
        <f>$G$2</f>
        <v/>
      </c>
      <c r="E1558" s="13">
        <f>IFERROR(_xlfn.XLOOKUP(D1558,tblEmployees[EmployeeName],tblEmployees[HomeDepartment],""),"")</f>
        <v/>
      </c>
      <c r="F1558" s="17" t="n"/>
      <c r="G1558" s="17" t="n"/>
      <c r="H1558" s="13">
        <f>IFERROR(INDEX(tblTasks[SuggestedCategory],MATCH(tblTime[[#This Row],[TaskName]],tblTasks[TaskName],0)),"")</f>
        <v/>
      </c>
      <c r="I1558" s="17" t="n"/>
      <c r="J1558" s="13">
        <f>IF(tblTime[[#This Row],[CategoryOverwrite]]="",tblTime[[#This Row],[SuggCategory]],tblTime[[#This Row],[CategoryOverwrite]])</f>
        <v/>
      </c>
      <c r="K1558" s="17" t="n"/>
      <c r="L1558" s="17" t="n"/>
      <c r="M1558" s="13">
        <f>IF(COUNTA(tblTime[[#This Row],[TaskName]:[Entity]],tblTime[[#This Row],[FinalCategory]:[Hours]])=4,"FILLED","OPEN")</f>
        <v/>
      </c>
      <c r="N1558" s="13">
        <f>IF(SUMIFS(tblTime[Hours],tblTime[Date],tblTime[[#This Row],[Date]]) &gt; 20, "⚠ Over 20 hours!", "")</f>
        <v/>
      </c>
    </row>
    <row r="1559" hidden="1">
      <c r="B1559" s="14">
        <f>7+B1459</f>
        <v/>
      </c>
      <c r="C1559" s="15">
        <f>C1539</f>
        <v/>
      </c>
      <c r="D1559" s="13">
        <f>$G$2</f>
        <v/>
      </c>
      <c r="E1559" s="13">
        <f>IFERROR(_xlfn.XLOOKUP(D1559,tblEmployees[EmployeeName],tblEmployees[HomeDepartment],""),"")</f>
        <v/>
      </c>
      <c r="F1559" s="17" t="n"/>
      <c r="G1559" s="17" t="n"/>
      <c r="H1559" s="13">
        <f>IFERROR(INDEX(tblTasks[SuggestedCategory],MATCH(tblTime[[#This Row],[TaskName]],tblTasks[TaskName],0)),"")</f>
        <v/>
      </c>
      <c r="I1559" s="17" t="n"/>
      <c r="J1559" s="13">
        <f>IF(tblTime[[#This Row],[CategoryOverwrite]]="",tblTime[[#This Row],[SuggCategory]],tblTime[[#This Row],[CategoryOverwrite]])</f>
        <v/>
      </c>
      <c r="K1559" s="17" t="n"/>
      <c r="L1559" s="17" t="n"/>
      <c r="M1559" s="13">
        <f>IF(COUNTA(tblTime[[#This Row],[TaskName]:[Entity]],tblTime[[#This Row],[FinalCategory]:[Hours]])=4,"FILLED","OPEN")</f>
        <v/>
      </c>
      <c r="N1559" s="13">
        <f>IF(SUMIFS(tblTime[Hours],tblTime[Date],tblTime[[#This Row],[Date]]) &gt; 20, "⚠ Over 20 hours!", "")</f>
        <v/>
      </c>
    </row>
    <row r="1560" hidden="1">
      <c r="B1560" s="14">
        <f>7+B1460</f>
        <v/>
      </c>
      <c r="C1560" s="15">
        <f>C1540</f>
        <v/>
      </c>
      <c r="D1560" s="13">
        <f>$G$2</f>
        <v/>
      </c>
      <c r="E1560" s="13">
        <f>IFERROR(_xlfn.XLOOKUP(D1560,tblEmployees[EmployeeName],tblEmployees[HomeDepartment],""),"")</f>
        <v/>
      </c>
      <c r="F1560" s="17" t="n"/>
      <c r="G1560" s="17" t="n"/>
      <c r="H1560" s="13">
        <f>IFERROR(INDEX(tblTasks[SuggestedCategory],MATCH(tblTime[[#This Row],[TaskName]],tblTasks[TaskName],0)),"")</f>
        <v/>
      </c>
      <c r="I1560" s="17" t="n"/>
      <c r="J1560" s="13">
        <f>IF(tblTime[[#This Row],[CategoryOverwrite]]="",tblTime[[#This Row],[SuggCategory]],tblTime[[#This Row],[CategoryOverwrite]])</f>
        <v/>
      </c>
      <c r="K1560" s="17" t="n"/>
      <c r="L1560" s="17" t="n"/>
      <c r="M1560" s="13">
        <f>IF(COUNTA(tblTime[[#This Row],[TaskName]:[Entity]],tblTime[[#This Row],[FinalCategory]:[Hours]])=4,"FILLED","OPEN")</f>
        <v/>
      </c>
      <c r="N1560" s="13">
        <f>IF(SUMIFS(tblTime[Hours],tblTime[Date],tblTime[[#This Row],[Date]]) &gt; 20, "⚠ Over 20 hours!", "")</f>
        <v/>
      </c>
    </row>
    <row r="1561" hidden="1">
      <c r="B1561" s="14">
        <f>7+B1461</f>
        <v/>
      </c>
      <c r="C1561" s="15">
        <f>C1541</f>
        <v/>
      </c>
      <c r="D1561" s="13">
        <f>$G$2</f>
        <v/>
      </c>
      <c r="E1561" s="13">
        <f>IFERROR(_xlfn.XLOOKUP(D1561,tblEmployees[EmployeeName],tblEmployees[HomeDepartment],""),"")</f>
        <v/>
      </c>
      <c r="F1561" s="17" t="n"/>
      <c r="G1561" s="17" t="n"/>
      <c r="H1561" s="13">
        <f>IFERROR(INDEX(tblTasks[SuggestedCategory],MATCH(tblTime[[#This Row],[TaskName]],tblTasks[TaskName],0)),"")</f>
        <v/>
      </c>
      <c r="I1561" s="17" t="n"/>
      <c r="J1561" s="13">
        <f>IF(tblTime[[#This Row],[CategoryOverwrite]]="",tblTime[[#This Row],[SuggCategory]],tblTime[[#This Row],[CategoryOverwrite]])</f>
        <v/>
      </c>
      <c r="K1561" s="17" t="n"/>
      <c r="L1561" s="17" t="n"/>
      <c r="M1561" s="13">
        <f>IF(COUNTA(tblTime[[#This Row],[TaskName]:[Entity]],tblTime[[#This Row],[FinalCategory]:[Hours]])=4,"FILLED","OPEN")</f>
        <v/>
      </c>
      <c r="N1561" s="13">
        <f>IF(SUMIFS(tblTime[Hours],tblTime[Date],tblTime[[#This Row],[Date]]) &gt; 20, "⚠ Over 20 hours!", "")</f>
        <v/>
      </c>
    </row>
    <row r="1562" hidden="1">
      <c r="B1562" s="14">
        <f>7+B1462</f>
        <v/>
      </c>
      <c r="C1562" s="15">
        <f>C1542</f>
        <v/>
      </c>
      <c r="D1562" s="13">
        <f>$G$2</f>
        <v/>
      </c>
      <c r="E1562" s="13">
        <f>IFERROR(_xlfn.XLOOKUP(D1562,tblEmployees[EmployeeName],tblEmployees[HomeDepartment],""),"")</f>
        <v/>
      </c>
      <c r="F1562" s="17" t="n"/>
      <c r="G1562" s="17" t="n"/>
      <c r="H1562" s="13">
        <f>IFERROR(INDEX(tblTasks[SuggestedCategory],MATCH(tblTime[[#This Row],[TaskName]],tblTasks[TaskName],0)),"")</f>
        <v/>
      </c>
      <c r="I1562" s="17" t="n"/>
      <c r="J1562" s="13">
        <f>IF(tblTime[[#This Row],[CategoryOverwrite]]="",tblTime[[#This Row],[SuggCategory]],tblTime[[#This Row],[CategoryOverwrite]])</f>
        <v/>
      </c>
      <c r="K1562" s="17" t="n"/>
      <c r="L1562" s="17" t="n"/>
      <c r="M1562" s="13">
        <f>IF(COUNTA(tblTime[[#This Row],[TaskName]:[Entity]],tblTime[[#This Row],[FinalCategory]:[Hours]])=4,"FILLED","OPEN")</f>
        <v/>
      </c>
      <c r="N1562" s="13">
        <f>IF(SUMIFS(tblTime[Hours],tblTime[Date],tblTime[[#This Row],[Date]]) &gt; 20, "⚠ Over 20 hours!", "")</f>
        <v/>
      </c>
    </row>
    <row r="1563" hidden="1">
      <c r="B1563" s="14">
        <f>7+B1463</f>
        <v/>
      </c>
      <c r="C1563" s="15">
        <f>C1543</f>
        <v/>
      </c>
      <c r="D1563" s="13">
        <f>$G$2</f>
        <v/>
      </c>
      <c r="E1563" s="13">
        <f>IFERROR(_xlfn.XLOOKUP(D1563,tblEmployees[EmployeeName],tblEmployees[HomeDepartment],""),"")</f>
        <v/>
      </c>
      <c r="F1563" s="17" t="n"/>
      <c r="G1563" s="17" t="n"/>
      <c r="H1563" s="13">
        <f>IFERROR(INDEX(tblTasks[SuggestedCategory],MATCH(tblTime[[#This Row],[TaskName]],tblTasks[TaskName],0)),"")</f>
        <v/>
      </c>
      <c r="I1563" s="17" t="n"/>
      <c r="J1563" s="13">
        <f>IF(tblTime[[#This Row],[CategoryOverwrite]]="",tblTime[[#This Row],[SuggCategory]],tblTime[[#This Row],[CategoryOverwrite]])</f>
        <v/>
      </c>
      <c r="K1563" s="17" t="n"/>
      <c r="L1563" s="17" t="n"/>
      <c r="M1563" s="13">
        <f>IF(COUNTA(tblTime[[#This Row],[TaskName]:[Entity]],tblTime[[#This Row],[FinalCategory]:[Hours]])=4,"FILLED","OPEN")</f>
        <v/>
      </c>
      <c r="N1563" s="13">
        <f>IF(SUMIFS(tblTime[Hours],tblTime[Date],tblTime[[#This Row],[Date]]) &gt; 20, "⚠ Over 20 hours!", "")</f>
        <v/>
      </c>
    </row>
    <row r="1564" hidden="1">
      <c r="B1564" s="14">
        <f>7+B1464</f>
        <v/>
      </c>
      <c r="C1564" s="15">
        <f>C1544</f>
        <v/>
      </c>
      <c r="D1564" s="13">
        <f>$G$2</f>
        <v/>
      </c>
      <c r="E1564" s="13">
        <f>IFERROR(_xlfn.XLOOKUP(D1564,tblEmployees[EmployeeName],tblEmployees[HomeDepartment],""),"")</f>
        <v/>
      </c>
      <c r="F1564" s="17" t="n"/>
      <c r="G1564" s="17" t="n"/>
      <c r="H1564" s="13">
        <f>IFERROR(INDEX(tblTasks[SuggestedCategory],MATCH(tblTime[[#This Row],[TaskName]],tblTasks[TaskName],0)),"")</f>
        <v/>
      </c>
      <c r="I1564" s="17" t="n"/>
      <c r="J1564" s="13">
        <f>IF(tblTime[[#This Row],[CategoryOverwrite]]="",tblTime[[#This Row],[SuggCategory]],tblTime[[#This Row],[CategoryOverwrite]])</f>
        <v/>
      </c>
      <c r="K1564" s="17" t="n"/>
      <c r="L1564" s="17" t="n"/>
      <c r="M1564" s="13">
        <f>IF(COUNTA(tblTime[[#This Row],[TaskName]:[Entity]],tblTime[[#This Row],[FinalCategory]:[Hours]])=4,"FILLED","OPEN")</f>
        <v/>
      </c>
      <c r="N1564" s="13">
        <f>IF(SUMIFS(tblTime[Hours],tblTime[Date],tblTime[[#This Row],[Date]]) &gt; 20, "⚠ Over 20 hours!", "")</f>
        <v/>
      </c>
    </row>
    <row r="1565" hidden="1">
      <c r="B1565" s="14">
        <f>7+B1465</f>
        <v/>
      </c>
      <c r="C1565" s="15">
        <f>C1545</f>
        <v/>
      </c>
      <c r="D1565" s="13">
        <f>$G$2</f>
        <v/>
      </c>
      <c r="E1565" s="13">
        <f>IFERROR(_xlfn.XLOOKUP(D1565,tblEmployees[EmployeeName],tblEmployees[HomeDepartment],""),"")</f>
        <v/>
      </c>
      <c r="F1565" s="17" t="n"/>
      <c r="G1565" s="17" t="n"/>
      <c r="H1565" s="13">
        <f>IFERROR(INDEX(tblTasks[SuggestedCategory],MATCH(tblTime[[#This Row],[TaskName]],tblTasks[TaskName],0)),"")</f>
        <v/>
      </c>
      <c r="I1565" s="17" t="n"/>
      <c r="J1565" s="13">
        <f>IF(tblTime[[#This Row],[CategoryOverwrite]]="",tblTime[[#This Row],[SuggCategory]],tblTime[[#This Row],[CategoryOverwrite]])</f>
        <v/>
      </c>
      <c r="K1565" s="17" t="n"/>
      <c r="L1565" s="17" t="n"/>
      <c r="M1565" s="13">
        <f>IF(COUNTA(tblTime[[#This Row],[TaskName]:[Entity]],tblTime[[#This Row],[FinalCategory]:[Hours]])=4,"FILLED","OPEN")</f>
        <v/>
      </c>
      <c r="N1565" s="13">
        <f>IF(SUMIFS(tblTime[Hours],tblTime[Date],tblTime[[#This Row],[Date]]) &gt; 20, "⚠ Over 20 hours!", "")</f>
        <v/>
      </c>
    </row>
    <row r="1566" hidden="1">
      <c r="B1566" s="14">
        <f>7+B1466</f>
        <v/>
      </c>
      <c r="C1566" s="15">
        <f>C1546</f>
        <v/>
      </c>
      <c r="D1566" s="13">
        <f>$G$2</f>
        <v/>
      </c>
      <c r="E1566" s="13">
        <f>IFERROR(_xlfn.XLOOKUP(D1566,tblEmployees[EmployeeName],tblEmployees[HomeDepartment],""),"")</f>
        <v/>
      </c>
      <c r="F1566" s="17" t="n"/>
      <c r="G1566" s="17" t="n"/>
      <c r="H1566" s="13">
        <f>IFERROR(INDEX(tblTasks[SuggestedCategory],MATCH(tblTime[[#This Row],[TaskName]],tblTasks[TaskName],0)),"")</f>
        <v/>
      </c>
      <c r="I1566" s="17" t="n"/>
      <c r="J1566" s="13">
        <f>IF(tblTime[[#This Row],[CategoryOverwrite]]="",tblTime[[#This Row],[SuggCategory]],tblTime[[#This Row],[CategoryOverwrite]])</f>
        <v/>
      </c>
      <c r="K1566" s="17" t="n"/>
      <c r="L1566" s="17" t="n"/>
      <c r="M1566" s="13">
        <f>IF(COUNTA(tblTime[[#This Row],[TaskName]:[Entity]],tblTime[[#This Row],[FinalCategory]:[Hours]])=4,"FILLED","OPEN")</f>
        <v/>
      </c>
      <c r="N1566" s="13">
        <f>IF(SUMIFS(tblTime[Hours],tblTime[Date],tblTime[[#This Row],[Date]]) &gt; 20, "⚠ Over 20 hours!", "")</f>
        <v/>
      </c>
    </row>
    <row r="1567" hidden="1">
      <c r="B1567" s="14">
        <f>7+B1467</f>
        <v/>
      </c>
      <c r="C1567" s="15">
        <f>C1547</f>
        <v/>
      </c>
      <c r="D1567" s="13">
        <f>$G$2</f>
        <v/>
      </c>
      <c r="E1567" s="13">
        <f>IFERROR(_xlfn.XLOOKUP(D1567,tblEmployees[EmployeeName],tblEmployees[HomeDepartment],""),"")</f>
        <v/>
      </c>
      <c r="F1567" s="17" t="n"/>
      <c r="G1567" s="17" t="n"/>
      <c r="H1567" s="13">
        <f>IFERROR(INDEX(tblTasks[SuggestedCategory],MATCH(tblTime[[#This Row],[TaskName]],tblTasks[TaskName],0)),"")</f>
        <v/>
      </c>
      <c r="I1567" s="17" t="n"/>
      <c r="J1567" s="13">
        <f>IF(tblTime[[#This Row],[CategoryOverwrite]]="",tblTime[[#This Row],[SuggCategory]],tblTime[[#This Row],[CategoryOverwrite]])</f>
        <v/>
      </c>
      <c r="K1567" s="17" t="n"/>
      <c r="L1567" s="17" t="n"/>
      <c r="M1567" s="13">
        <f>IF(COUNTA(tblTime[[#This Row],[TaskName]:[Entity]],tblTime[[#This Row],[FinalCategory]:[Hours]])=4,"FILLED","OPEN")</f>
        <v/>
      </c>
      <c r="N1567" s="13">
        <f>IF(SUMIFS(tblTime[Hours],tblTime[Date],tblTime[[#This Row],[Date]]) &gt; 20, "⚠ Over 20 hours!", "")</f>
        <v/>
      </c>
    </row>
    <row r="1568" hidden="1">
      <c r="B1568" s="14">
        <f>7+B1468</f>
        <v/>
      </c>
      <c r="C1568" s="15">
        <f>C1548</f>
        <v/>
      </c>
      <c r="D1568" s="13">
        <f>$G$2</f>
        <v/>
      </c>
      <c r="E1568" s="13">
        <f>IFERROR(_xlfn.XLOOKUP(D1568,tblEmployees[EmployeeName],tblEmployees[HomeDepartment],""),"")</f>
        <v/>
      </c>
      <c r="F1568" s="17" t="n"/>
      <c r="G1568" s="17" t="n"/>
      <c r="H1568" s="13">
        <f>IFERROR(INDEX(tblTasks[SuggestedCategory],MATCH(tblTime[[#This Row],[TaskName]],tblTasks[TaskName],0)),"")</f>
        <v/>
      </c>
      <c r="I1568" s="17" t="n"/>
      <c r="J1568" s="13">
        <f>IF(tblTime[[#This Row],[CategoryOverwrite]]="",tblTime[[#This Row],[SuggCategory]],tblTime[[#This Row],[CategoryOverwrite]])</f>
        <v/>
      </c>
      <c r="K1568" s="17" t="n"/>
      <c r="L1568" s="17" t="n"/>
      <c r="M1568" s="13">
        <f>IF(COUNTA(tblTime[[#This Row],[TaskName]:[Entity]],tblTime[[#This Row],[FinalCategory]:[Hours]])=4,"FILLED","OPEN")</f>
        <v/>
      </c>
      <c r="N1568" s="13">
        <f>IF(SUMIFS(tblTime[Hours],tblTime[Date],tblTime[[#This Row],[Date]]) &gt; 20, "⚠ Over 20 hours!", "")</f>
        <v/>
      </c>
    </row>
    <row r="1569" hidden="1">
      <c r="B1569" s="14">
        <f>7+B1469</f>
        <v/>
      </c>
      <c r="C1569" s="15">
        <f>C1549</f>
        <v/>
      </c>
      <c r="D1569" s="13">
        <f>$G$2</f>
        <v/>
      </c>
      <c r="E1569" s="13">
        <f>IFERROR(_xlfn.XLOOKUP(D1569,tblEmployees[EmployeeName],tblEmployees[HomeDepartment],""),"")</f>
        <v/>
      </c>
      <c r="F1569" s="17" t="n"/>
      <c r="G1569" s="17" t="n"/>
      <c r="H1569" s="13">
        <f>IFERROR(INDEX(tblTasks[SuggestedCategory],MATCH(tblTime[[#This Row],[TaskName]],tblTasks[TaskName],0)),"")</f>
        <v/>
      </c>
      <c r="I1569" s="17" t="n"/>
      <c r="J1569" s="13">
        <f>IF(tblTime[[#This Row],[CategoryOverwrite]]="",tblTime[[#This Row],[SuggCategory]],tblTime[[#This Row],[CategoryOverwrite]])</f>
        <v/>
      </c>
      <c r="K1569" s="17" t="n"/>
      <c r="L1569" s="17" t="n"/>
      <c r="M1569" s="13">
        <f>IF(COUNTA(tblTime[[#This Row],[TaskName]:[Entity]],tblTime[[#This Row],[FinalCategory]:[Hours]])=4,"FILLED","OPEN")</f>
        <v/>
      </c>
      <c r="N1569" s="13">
        <f>IF(SUMIFS(tblTime[Hours],tblTime[Date],tblTime[[#This Row],[Date]]) &gt; 20, "⚠ Over 20 hours!", "")</f>
        <v/>
      </c>
    </row>
    <row r="1570" hidden="1">
      <c r="B1570" s="14">
        <f>7+B1470</f>
        <v/>
      </c>
      <c r="C1570" s="15">
        <f>C1550</f>
        <v/>
      </c>
      <c r="D1570" s="13">
        <f>$G$2</f>
        <v/>
      </c>
      <c r="E1570" s="13">
        <f>IFERROR(_xlfn.XLOOKUP(D1570,tblEmployees[EmployeeName],tblEmployees[HomeDepartment],""),"")</f>
        <v/>
      </c>
      <c r="F1570" s="17" t="n"/>
      <c r="G1570" s="17" t="n"/>
      <c r="H1570" s="13">
        <f>IFERROR(INDEX(tblTasks[SuggestedCategory],MATCH(tblTime[[#This Row],[TaskName]],tblTasks[TaskName],0)),"")</f>
        <v/>
      </c>
      <c r="I1570" s="17" t="n"/>
      <c r="J1570" s="13">
        <f>IF(tblTime[[#This Row],[CategoryOverwrite]]="",tblTime[[#This Row],[SuggCategory]],tblTime[[#This Row],[CategoryOverwrite]])</f>
        <v/>
      </c>
      <c r="K1570" s="17" t="n"/>
      <c r="L1570" s="17" t="n"/>
      <c r="M1570" s="13">
        <f>IF(COUNTA(tblTime[[#This Row],[TaskName]:[Entity]],tblTime[[#This Row],[FinalCategory]:[Hours]])=4,"FILLED","OPEN")</f>
        <v/>
      </c>
      <c r="N1570" s="13">
        <f>IF(SUMIFS(tblTime[Hours],tblTime[Date],tblTime[[#This Row],[Date]]) &gt; 20, "⚠ Over 20 hours!", "")</f>
        <v/>
      </c>
    </row>
    <row r="1571" hidden="1">
      <c r="B1571" s="14">
        <f>7+B1471</f>
        <v/>
      </c>
      <c r="C1571" s="15">
        <f>C1551</f>
        <v/>
      </c>
      <c r="D1571" s="13">
        <f>$G$2</f>
        <v/>
      </c>
      <c r="E1571" s="13">
        <f>IFERROR(_xlfn.XLOOKUP(D1571,tblEmployees[EmployeeName],tblEmployees[HomeDepartment],""),"")</f>
        <v/>
      </c>
      <c r="F1571" s="17" t="n"/>
      <c r="G1571" s="17" t="n"/>
      <c r="H1571" s="13">
        <f>IFERROR(INDEX(tblTasks[SuggestedCategory],MATCH(tblTime[[#This Row],[TaskName]],tblTasks[TaskName],0)),"")</f>
        <v/>
      </c>
      <c r="I1571" s="17" t="n"/>
      <c r="J1571" s="13">
        <f>IF(tblTime[[#This Row],[CategoryOverwrite]]="",tblTime[[#This Row],[SuggCategory]],tblTime[[#This Row],[CategoryOverwrite]])</f>
        <v/>
      </c>
      <c r="K1571" s="17" t="n"/>
      <c r="L1571" s="17" t="n"/>
      <c r="M1571" s="13">
        <f>IF(COUNTA(tblTime[[#This Row],[TaskName]:[Entity]],tblTime[[#This Row],[FinalCategory]:[Hours]])=4,"FILLED","OPEN")</f>
        <v/>
      </c>
      <c r="N1571" s="13">
        <f>IF(SUMIFS(tblTime[Hours],tblTime[Date],tblTime[[#This Row],[Date]]) &gt; 20, "⚠ Over 20 hours!", "")</f>
        <v/>
      </c>
    </row>
    <row r="1572" hidden="1">
      <c r="B1572" s="14">
        <f>7+B1472</f>
        <v/>
      </c>
      <c r="C1572" s="15">
        <f>C1552</f>
        <v/>
      </c>
      <c r="D1572" s="13">
        <f>$G$2</f>
        <v/>
      </c>
      <c r="E1572" s="13">
        <f>IFERROR(_xlfn.XLOOKUP(D1572,tblEmployees[EmployeeName],tblEmployees[HomeDepartment],""),"")</f>
        <v/>
      </c>
      <c r="F1572" s="17" t="n"/>
      <c r="G1572" s="17" t="n"/>
      <c r="H1572" s="13">
        <f>IFERROR(INDEX(tblTasks[SuggestedCategory],MATCH(tblTime[[#This Row],[TaskName]],tblTasks[TaskName],0)),"")</f>
        <v/>
      </c>
      <c r="I1572" s="17" t="n"/>
      <c r="J1572" s="13">
        <f>IF(tblTime[[#This Row],[CategoryOverwrite]]="",tblTime[[#This Row],[SuggCategory]],tblTime[[#This Row],[CategoryOverwrite]])</f>
        <v/>
      </c>
      <c r="K1572" s="17" t="n"/>
      <c r="L1572" s="17" t="n"/>
      <c r="M1572" s="13">
        <f>IF(COUNTA(tblTime[[#This Row],[TaskName]:[Entity]],tblTime[[#This Row],[FinalCategory]:[Hours]])=4,"FILLED","OPEN")</f>
        <v/>
      </c>
      <c r="N1572" s="13">
        <f>IF(SUMIFS(tblTime[Hours],tblTime[Date],tblTime[[#This Row],[Date]]) &gt; 20, "⚠ Over 20 hours!", "")</f>
        <v/>
      </c>
    </row>
    <row r="1573" hidden="1">
      <c r="B1573" s="14">
        <f>7+B1473</f>
        <v/>
      </c>
      <c r="C1573" s="15">
        <f>C1553</f>
        <v/>
      </c>
      <c r="D1573" s="13">
        <f>$G$2</f>
        <v/>
      </c>
      <c r="E1573" s="13">
        <f>IFERROR(_xlfn.XLOOKUP(D1573,tblEmployees[EmployeeName],tblEmployees[HomeDepartment],""),"")</f>
        <v/>
      </c>
      <c r="F1573" s="17" t="n"/>
      <c r="G1573" s="17" t="n"/>
      <c r="H1573" s="13">
        <f>IFERROR(INDEX(tblTasks[SuggestedCategory],MATCH(tblTime[[#This Row],[TaskName]],tblTasks[TaskName],0)),"")</f>
        <v/>
      </c>
      <c r="I1573" s="17" t="n"/>
      <c r="J1573" s="13">
        <f>IF(tblTime[[#This Row],[CategoryOverwrite]]="",tblTime[[#This Row],[SuggCategory]],tblTime[[#This Row],[CategoryOverwrite]])</f>
        <v/>
      </c>
      <c r="K1573" s="17" t="n"/>
      <c r="L1573" s="17" t="n"/>
      <c r="M1573" s="13">
        <f>IF(COUNTA(tblTime[[#This Row],[TaskName]:[Entity]],tblTime[[#This Row],[FinalCategory]:[Hours]])=4,"FILLED","OPEN")</f>
        <v/>
      </c>
      <c r="N1573" s="13">
        <f>IF(SUMIFS(tblTime[Hours],tblTime[Date],tblTime[[#This Row],[Date]]) &gt; 20, "⚠ Over 20 hours!", "")</f>
        <v/>
      </c>
    </row>
    <row r="1574" hidden="1">
      <c r="B1574" s="14">
        <f>7+B1474</f>
        <v/>
      </c>
      <c r="C1574" s="15">
        <f>C1554</f>
        <v/>
      </c>
      <c r="D1574" s="13">
        <f>$G$2</f>
        <v/>
      </c>
      <c r="E1574" s="13">
        <f>IFERROR(_xlfn.XLOOKUP(D1574,tblEmployees[EmployeeName],tblEmployees[HomeDepartment],""),"")</f>
        <v/>
      </c>
      <c r="F1574" s="17" t="n"/>
      <c r="G1574" s="17" t="n"/>
      <c r="H1574" s="13">
        <f>IFERROR(INDEX(tblTasks[SuggestedCategory],MATCH(tblTime[[#This Row],[TaskName]],tblTasks[TaskName],0)),"")</f>
        <v/>
      </c>
      <c r="I1574" s="17" t="n"/>
      <c r="J1574" s="13">
        <f>IF(tblTime[[#This Row],[CategoryOverwrite]]="",tblTime[[#This Row],[SuggCategory]],tblTime[[#This Row],[CategoryOverwrite]])</f>
        <v/>
      </c>
      <c r="K1574" s="17" t="n"/>
      <c r="L1574" s="17" t="n"/>
      <c r="M1574" s="13">
        <f>IF(COUNTA(tblTime[[#This Row],[TaskName]:[Entity]],tblTime[[#This Row],[FinalCategory]:[Hours]])=4,"FILLED","OPEN")</f>
        <v/>
      </c>
      <c r="N1574" s="13">
        <f>IF(SUMIFS(tblTime[Hours],tblTime[Date],tblTime[[#This Row],[Date]]) &gt; 20, "⚠ Over 20 hours!", "")</f>
        <v/>
      </c>
    </row>
    <row r="1575" hidden="1">
      <c r="B1575" s="14">
        <f>7+B1475</f>
        <v/>
      </c>
      <c r="C1575" s="15">
        <f>C1555</f>
        <v/>
      </c>
      <c r="D1575" s="13">
        <f>$G$2</f>
        <v/>
      </c>
      <c r="E1575" s="13">
        <f>IFERROR(_xlfn.XLOOKUP(D1575,tblEmployees[EmployeeName],tblEmployees[HomeDepartment],""),"")</f>
        <v/>
      </c>
      <c r="F1575" s="17" t="n"/>
      <c r="G1575" s="17" t="n"/>
      <c r="H1575" s="13">
        <f>IFERROR(INDEX(tblTasks[SuggestedCategory],MATCH(tblTime[[#This Row],[TaskName]],tblTasks[TaskName],0)),"")</f>
        <v/>
      </c>
      <c r="I1575" s="17" t="n"/>
      <c r="J1575" s="13">
        <f>IF(tblTime[[#This Row],[CategoryOverwrite]]="",tblTime[[#This Row],[SuggCategory]],tblTime[[#This Row],[CategoryOverwrite]])</f>
        <v/>
      </c>
      <c r="K1575" s="17" t="n"/>
      <c r="L1575" s="17" t="n"/>
      <c r="M1575" s="13">
        <f>IF(COUNTA(tblTime[[#This Row],[TaskName]:[Entity]],tblTime[[#This Row],[FinalCategory]:[Hours]])=4,"FILLED","OPEN")</f>
        <v/>
      </c>
      <c r="N1575" s="13">
        <f>IF(SUMIFS(tblTime[Hours],tblTime[Date],tblTime[[#This Row],[Date]]) &gt; 20, "⚠ Over 20 hours!", "")</f>
        <v/>
      </c>
    </row>
    <row r="1576" hidden="1">
      <c r="B1576" s="14">
        <f>7+B1476</f>
        <v/>
      </c>
      <c r="C1576" s="15">
        <f>C1556</f>
        <v/>
      </c>
      <c r="D1576" s="13">
        <f>$G$2</f>
        <v/>
      </c>
      <c r="E1576" s="13">
        <f>IFERROR(_xlfn.XLOOKUP(D1576,tblEmployees[EmployeeName],tblEmployees[HomeDepartment],""),"")</f>
        <v/>
      </c>
      <c r="F1576" s="17" t="n"/>
      <c r="G1576" s="17" t="n"/>
      <c r="H1576" s="13">
        <f>IFERROR(INDEX(tblTasks[SuggestedCategory],MATCH(tblTime[[#This Row],[TaskName]],tblTasks[TaskName],0)),"")</f>
        <v/>
      </c>
      <c r="I1576" s="17" t="n"/>
      <c r="J1576" s="13">
        <f>IF(tblTime[[#This Row],[CategoryOverwrite]]="",tblTime[[#This Row],[SuggCategory]],tblTime[[#This Row],[CategoryOverwrite]])</f>
        <v/>
      </c>
      <c r="K1576" s="17" t="n"/>
      <c r="L1576" s="17" t="n"/>
      <c r="M1576" s="13">
        <f>IF(COUNTA(tblTime[[#This Row],[TaskName]:[Entity]],tblTime[[#This Row],[FinalCategory]:[Hours]])=4,"FILLED","OPEN")</f>
        <v/>
      </c>
      <c r="N1576" s="13">
        <f>IF(SUMIFS(tblTime[Hours],tblTime[Date],tblTime[[#This Row],[Date]]) &gt; 20, "⚠ Over 20 hours!", "")</f>
        <v/>
      </c>
    </row>
    <row r="1577" hidden="1">
      <c r="B1577" s="14">
        <f>7+B1477</f>
        <v/>
      </c>
      <c r="C1577" s="15">
        <f>C1557</f>
        <v/>
      </c>
      <c r="D1577" s="13">
        <f>$G$2</f>
        <v/>
      </c>
      <c r="E1577" s="13">
        <f>IFERROR(_xlfn.XLOOKUP(D1577,tblEmployees[EmployeeName],tblEmployees[HomeDepartment],""),"")</f>
        <v/>
      </c>
      <c r="F1577" s="17" t="n"/>
      <c r="G1577" s="17" t="n"/>
      <c r="H1577" s="13">
        <f>IFERROR(INDEX(tblTasks[SuggestedCategory],MATCH(tblTime[[#This Row],[TaskName]],tblTasks[TaskName],0)),"")</f>
        <v/>
      </c>
      <c r="I1577" s="17" t="n"/>
      <c r="J1577" s="13">
        <f>IF(tblTime[[#This Row],[CategoryOverwrite]]="",tblTime[[#This Row],[SuggCategory]],tblTime[[#This Row],[CategoryOverwrite]])</f>
        <v/>
      </c>
      <c r="K1577" s="17" t="n"/>
      <c r="L1577" s="17" t="n"/>
      <c r="M1577" s="13">
        <f>IF(COUNTA(tblTime[[#This Row],[TaskName]:[Entity]],tblTime[[#This Row],[FinalCategory]:[Hours]])=4,"FILLED","OPEN")</f>
        <v/>
      </c>
      <c r="N1577" s="13">
        <f>IF(SUMIFS(tblTime[Hours],tblTime[Date],tblTime[[#This Row],[Date]]) &gt; 20, "⚠ Over 20 hours!", "")</f>
        <v/>
      </c>
    </row>
    <row r="1578" hidden="1">
      <c r="B1578" s="14">
        <f>7+B1478</f>
        <v/>
      </c>
      <c r="C1578" s="15">
        <f>C1558</f>
        <v/>
      </c>
      <c r="D1578" s="13">
        <f>$G$2</f>
        <v/>
      </c>
      <c r="E1578" s="13">
        <f>IFERROR(_xlfn.XLOOKUP(D1578,tblEmployees[EmployeeName],tblEmployees[HomeDepartment],""),"")</f>
        <v/>
      </c>
      <c r="F1578" s="17" t="n"/>
      <c r="G1578" s="17" t="n"/>
      <c r="H1578" s="13">
        <f>IFERROR(INDEX(tblTasks[SuggestedCategory],MATCH(tblTime[[#This Row],[TaskName]],tblTasks[TaskName],0)),"")</f>
        <v/>
      </c>
      <c r="I1578" s="17" t="n"/>
      <c r="J1578" s="13">
        <f>IF(tblTime[[#This Row],[CategoryOverwrite]]="",tblTime[[#This Row],[SuggCategory]],tblTime[[#This Row],[CategoryOverwrite]])</f>
        <v/>
      </c>
      <c r="K1578" s="17" t="n"/>
      <c r="L1578" s="17" t="n"/>
      <c r="M1578" s="13">
        <f>IF(COUNTA(tblTime[[#This Row],[TaskName]:[Entity]],tblTime[[#This Row],[FinalCategory]:[Hours]])=4,"FILLED","OPEN")</f>
        <v/>
      </c>
      <c r="N1578" s="13">
        <f>IF(SUMIFS(tblTime[Hours],tblTime[Date],tblTime[[#This Row],[Date]]) &gt; 20, "⚠ Over 20 hours!", "")</f>
        <v/>
      </c>
    </row>
    <row r="1579" hidden="1">
      <c r="B1579" s="14">
        <f>7+B1479</f>
        <v/>
      </c>
      <c r="C1579" s="15">
        <f>C1559</f>
        <v/>
      </c>
      <c r="D1579" s="13">
        <f>$G$2</f>
        <v/>
      </c>
      <c r="E1579" s="13">
        <f>IFERROR(_xlfn.XLOOKUP(D1579,tblEmployees[EmployeeName],tblEmployees[HomeDepartment],""),"")</f>
        <v/>
      </c>
      <c r="F1579" s="17" t="n"/>
      <c r="G1579" s="17" t="n"/>
      <c r="H1579" s="13">
        <f>IFERROR(INDEX(tblTasks[SuggestedCategory],MATCH(tblTime[[#This Row],[TaskName]],tblTasks[TaskName],0)),"")</f>
        <v/>
      </c>
      <c r="I1579" s="17" t="n"/>
      <c r="J1579" s="13">
        <f>IF(tblTime[[#This Row],[CategoryOverwrite]]="",tblTime[[#This Row],[SuggCategory]],tblTime[[#This Row],[CategoryOverwrite]])</f>
        <v/>
      </c>
      <c r="K1579" s="17" t="n"/>
      <c r="L1579" s="17" t="n"/>
      <c r="M1579" s="13">
        <f>IF(COUNTA(tblTime[[#This Row],[TaskName]:[Entity]],tblTime[[#This Row],[FinalCategory]:[Hours]])=4,"FILLED","OPEN")</f>
        <v/>
      </c>
      <c r="N1579" s="13">
        <f>IF(SUMIFS(tblTime[Hours],tblTime[Date],tblTime[[#This Row],[Date]]) &gt; 20, "⚠ Over 20 hours!", "")</f>
        <v/>
      </c>
    </row>
    <row r="1580" hidden="1">
      <c r="B1580" s="14">
        <f>7+B1480</f>
        <v/>
      </c>
      <c r="C1580" s="15">
        <f>C1560</f>
        <v/>
      </c>
      <c r="D1580" s="13">
        <f>$G$2</f>
        <v/>
      </c>
      <c r="E1580" s="13">
        <f>IFERROR(_xlfn.XLOOKUP(D1580,tblEmployees[EmployeeName],tblEmployees[HomeDepartment],""),"")</f>
        <v/>
      </c>
      <c r="F1580" s="17" t="n"/>
      <c r="G1580" s="17" t="n"/>
      <c r="H1580" s="13">
        <f>IFERROR(INDEX(tblTasks[SuggestedCategory],MATCH(tblTime[[#This Row],[TaskName]],tblTasks[TaskName],0)),"")</f>
        <v/>
      </c>
      <c r="I1580" s="17" t="n"/>
      <c r="J1580" s="13">
        <f>IF(tblTime[[#This Row],[CategoryOverwrite]]="",tblTime[[#This Row],[SuggCategory]],tblTime[[#This Row],[CategoryOverwrite]])</f>
        <v/>
      </c>
      <c r="K1580" s="17" t="n"/>
      <c r="L1580" s="17" t="n"/>
      <c r="M1580" s="13">
        <f>IF(COUNTA(tblTime[[#This Row],[TaskName]:[Entity]],tblTime[[#This Row],[FinalCategory]:[Hours]])=4,"FILLED","OPEN")</f>
        <v/>
      </c>
      <c r="N1580" s="13">
        <f>IF(SUMIFS(tblTime[Hours],tblTime[Date],tblTime[[#This Row],[Date]]) &gt; 20, "⚠ Over 20 hours!", "")</f>
        <v/>
      </c>
    </row>
    <row r="1581" hidden="1">
      <c r="B1581" s="14">
        <f>7+B1481</f>
        <v/>
      </c>
      <c r="C1581" s="15">
        <f>C1561</f>
        <v/>
      </c>
      <c r="D1581" s="13">
        <f>$G$2</f>
        <v/>
      </c>
      <c r="E1581" s="13">
        <f>IFERROR(_xlfn.XLOOKUP(D1581,tblEmployees[EmployeeName],tblEmployees[HomeDepartment],""),"")</f>
        <v/>
      </c>
      <c r="F1581" s="17" t="n"/>
      <c r="G1581" s="17" t="n"/>
      <c r="H1581" s="13">
        <f>IFERROR(INDEX(tblTasks[SuggestedCategory],MATCH(tblTime[[#This Row],[TaskName]],tblTasks[TaskName],0)),"")</f>
        <v/>
      </c>
      <c r="I1581" s="17" t="n"/>
      <c r="J1581" s="13">
        <f>IF(tblTime[[#This Row],[CategoryOverwrite]]="",tblTime[[#This Row],[SuggCategory]],tblTime[[#This Row],[CategoryOverwrite]])</f>
        <v/>
      </c>
      <c r="K1581" s="17" t="n"/>
      <c r="L1581" s="17" t="n"/>
      <c r="M1581" s="13">
        <f>IF(COUNTA(tblTime[[#This Row],[TaskName]:[Entity]],tblTime[[#This Row],[FinalCategory]:[Hours]])=4,"FILLED","OPEN")</f>
        <v/>
      </c>
      <c r="N1581" s="13">
        <f>IF(SUMIFS(tblTime[Hours],tblTime[Date],tblTime[[#This Row],[Date]]) &gt; 20, "⚠ Over 20 hours!", "")</f>
        <v/>
      </c>
    </row>
    <row r="1582" hidden="1">
      <c r="B1582" s="14">
        <f>7+B1482</f>
        <v/>
      </c>
      <c r="C1582" s="15">
        <f>C1562</f>
        <v/>
      </c>
      <c r="D1582" s="13">
        <f>$G$2</f>
        <v/>
      </c>
      <c r="E1582" s="13">
        <f>IFERROR(_xlfn.XLOOKUP(D1582,tblEmployees[EmployeeName],tblEmployees[HomeDepartment],""),"")</f>
        <v/>
      </c>
      <c r="F1582" s="17" t="n"/>
      <c r="G1582" s="17" t="n"/>
      <c r="H1582" s="13">
        <f>IFERROR(INDEX(tblTasks[SuggestedCategory],MATCH(tblTime[[#This Row],[TaskName]],tblTasks[TaskName],0)),"")</f>
        <v/>
      </c>
      <c r="I1582" s="17" t="n"/>
      <c r="J1582" s="13">
        <f>IF(tblTime[[#This Row],[CategoryOverwrite]]="",tblTime[[#This Row],[SuggCategory]],tblTime[[#This Row],[CategoryOverwrite]])</f>
        <v/>
      </c>
      <c r="K1582" s="17" t="n"/>
      <c r="L1582" s="17" t="n"/>
      <c r="M1582" s="13">
        <f>IF(COUNTA(tblTime[[#This Row],[TaskName]:[Entity]],tblTime[[#This Row],[FinalCategory]:[Hours]])=4,"FILLED","OPEN")</f>
        <v/>
      </c>
      <c r="N1582" s="13">
        <f>IF(SUMIFS(tblTime[Hours],tblTime[Date],tblTime[[#This Row],[Date]]) &gt; 20, "⚠ Over 20 hours!", "")</f>
        <v/>
      </c>
    </row>
    <row r="1583" hidden="1">
      <c r="B1583" s="14">
        <f>7+B1483</f>
        <v/>
      </c>
      <c r="C1583" s="15">
        <f>C1563</f>
        <v/>
      </c>
      <c r="D1583" s="13">
        <f>$G$2</f>
        <v/>
      </c>
      <c r="E1583" s="13">
        <f>IFERROR(_xlfn.XLOOKUP(D1583,tblEmployees[EmployeeName],tblEmployees[HomeDepartment],""),"")</f>
        <v/>
      </c>
      <c r="F1583" s="17" t="n"/>
      <c r="G1583" s="17" t="n"/>
      <c r="H1583" s="13">
        <f>IFERROR(INDEX(tblTasks[SuggestedCategory],MATCH(tblTime[[#This Row],[TaskName]],tblTasks[TaskName],0)),"")</f>
        <v/>
      </c>
      <c r="I1583" s="17" t="n"/>
      <c r="J1583" s="13">
        <f>IF(tblTime[[#This Row],[CategoryOverwrite]]="",tblTime[[#This Row],[SuggCategory]],tblTime[[#This Row],[CategoryOverwrite]])</f>
        <v/>
      </c>
      <c r="K1583" s="17" t="n"/>
      <c r="L1583" s="17" t="n"/>
      <c r="M1583" s="13">
        <f>IF(COUNTA(tblTime[[#This Row],[TaskName]:[Entity]],tblTime[[#This Row],[FinalCategory]:[Hours]])=4,"FILLED","OPEN")</f>
        <v/>
      </c>
      <c r="N1583" s="13">
        <f>IF(SUMIFS(tblTime[Hours],tblTime[Date],tblTime[[#This Row],[Date]]) &gt; 20, "⚠ Over 20 hours!", "")</f>
        <v/>
      </c>
    </row>
    <row r="1584" hidden="1">
      <c r="B1584" s="14">
        <f>7+B1484</f>
        <v/>
      </c>
      <c r="C1584" s="15">
        <f>C1564</f>
        <v/>
      </c>
      <c r="D1584" s="13">
        <f>$G$2</f>
        <v/>
      </c>
      <c r="E1584" s="13">
        <f>IFERROR(_xlfn.XLOOKUP(D1584,tblEmployees[EmployeeName],tblEmployees[HomeDepartment],""),"")</f>
        <v/>
      </c>
      <c r="F1584" s="17" t="n"/>
      <c r="G1584" s="17" t="n"/>
      <c r="H1584" s="13">
        <f>IFERROR(INDEX(tblTasks[SuggestedCategory],MATCH(tblTime[[#This Row],[TaskName]],tblTasks[TaskName],0)),"")</f>
        <v/>
      </c>
      <c r="I1584" s="17" t="n"/>
      <c r="J1584" s="13">
        <f>IF(tblTime[[#This Row],[CategoryOverwrite]]="",tblTime[[#This Row],[SuggCategory]],tblTime[[#This Row],[CategoryOverwrite]])</f>
        <v/>
      </c>
      <c r="K1584" s="17" t="n"/>
      <c r="L1584" s="17" t="n"/>
      <c r="M1584" s="13">
        <f>IF(COUNTA(tblTime[[#This Row],[TaskName]:[Entity]],tblTime[[#This Row],[FinalCategory]:[Hours]])=4,"FILLED","OPEN")</f>
        <v/>
      </c>
      <c r="N1584" s="13">
        <f>IF(SUMIFS(tblTime[Hours],tblTime[Date],tblTime[[#This Row],[Date]]) &gt; 20, "⚠ Over 20 hours!", "")</f>
        <v/>
      </c>
    </row>
    <row r="1585" hidden="1">
      <c r="B1585" s="14">
        <f>7+B1485</f>
        <v/>
      </c>
      <c r="C1585" s="15">
        <f>C1565</f>
        <v/>
      </c>
      <c r="D1585" s="13">
        <f>$G$2</f>
        <v/>
      </c>
      <c r="E1585" s="13">
        <f>IFERROR(_xlfn.XLOOKUP(D1585,tblEmployees[EmployeeName],tblEmployees[HomeDepartment],""),"")</f>
        <v/>
      </c>
      <c r="F1585" s="17" t="n"/>
      <c r="G1585" s="17" t="n"/>
      <c r="H1585" s="13">
        <f>IFERROR(INDEX(tblTasks[SuggestedCategory],MATCH(tblTime[[#This Row],[TaskName]],tblTasks[TaskName],0)),"")</f>
        <v/>
      </c>
      <c r="I1585" s="17" t="n"/>
      <c r="J1585" s="13">
        <f>IF(tblTime[[#This Row],[CategoryOverwrite]]="",tblTime[[#This Row],[SuggCategory]],tblTime[[#This Row],[CategoryOverwrite]])</f>
        <v/>
      </c>
      <c r="K1585" s="17" t="n"/>
      <c r="L1585" s="17" t="n"/>
      <c r="M1585" s="13">
        <f>IF(COUNTA(tblTime[[#This Row],[TaskName]:[Entity]],tblTime[[#This Row],[FinalCategory]:[Hours]])=4,"FILLED","OPEN")</f>
        <v/>
      </c>
      <c r="N1585" s="13">
        <f>IF(SUMIFS(tblTime[Hours],tblTime[Date],tblTime[[#This Row],[Date]]) &gt; 20, "⚠ Over 20 hours!", "")</f>
        <v/>
      </c>
    </row>
    <row r="1586" hidden="1">
      <c r="B1586" s="14">
        <f>7+B1486</f>
        <v/>
      </c>
      <c r="C1586" s="15">
        <f>C1566</f>
        <v/>
      </c>
      <c r="D1586" s="13">
        <f>$G$2</f>
        <v/>
      </c>
      <c r="E1586" s="13">
        <f>IFERROR(_xlfn.XLOOKUP(D1586,tblEmployees[EmployeeName],tblEmployees[HomeDepartment],""),"")</f>
        <v/>
      </c>
      <c r="F1586" s="17" t="n"/>
      <c r="G1586" s="17" t="n"/>
      <c r="H1586" s="13">
        <f>IFERROR(INDEX(tblTasks[SuggestedCategory],MATCH(tblTime[[#This Row],[TaskName]],tblTasks[TaskName],0)),"")</f>
        <v/>
      </c>
      <c r="I1586" s="17" t="n"/>
      <c r="J1586" s="13">
        <f>IF(tblTime[[#This Row],[CategoryOverwrite]]="",tblTime[[#This Row],[SuggCategory]],tblTime[[#This Row],[CategoryOverwrite]])</f>
        <v/>
      </c>
      <c r="K1586" s="17" t="n"/>
      <c r="L1586" s="17" t="n"/>
      <c r="M1586" s="13">
        <f>IF(COUNTA(tblTime[[#This Row],[TaskName]:[Entity]],tblTime[[#This Row],[FinalCategory]:[Hours]])=4,"FILLED","OPEN")</f>
        <v/>
      </c>
      <c r="N1586" s="13">
        <f>IF(SUMIFS(tblTime[Hours],tblTime[Date],tblTime[[#This Row],[Date]]) &gt; 20, "⚠ Over 20 hours!", "")</f>
        <v/>
      </c>
    </row>
    <row r="1587" hidden="1">
      <c r="B1587" s="14">
        <f>7+B1487</f>
        <v/>
      </c>
      <c r="C1587" s="15">
        <f>C1567</f>
        <v/>
      </c>
      <c r="D1587" s="13">
        <f>$G$2</f>
        <v/>
      </c>
      <c r="E1587" s="13">
        <f>IFERROR(_xlfn.XLOOKUP(D1587,tblEmployees[EmployeeName],tblEmployees[HomeDepartment],""),"")</f>
        <v/>
      </c>
      <c r="F1587" s="17" t="n"/>
      <c r="G1587" s="17" t="n"/>
      <c r="H1587" s="13">
        <f>IFERROR(INDEX(tblTasks[SuggestedCategory],MATCH(tblTime[[#This Row],[TaskName]],tblTasks[TaskName],0)),"")</f>
        <v/>
      </c>
      <c r="I1587" s="17" t="n"/>
      <c r="J1587" s="13">
        <f>IF(tblTime[[#This Row],[CategoryOverwrite]]="",tblTime[[#This Row],[SuggCategory]],tblTime[[#This Row],[CategoryOverwrite]])</f>
        <v/>
      </c>
      <c r="K1587" s="17" t="n"/>
      <c r="L1587" s="17" t="n"/>
      <c r="M1587" s="13">
        <f>IF(COUNTA(tblTime[[#This Row],[TaskName]:[Entity]],tblTime[[#This Row],[FinalCategory]:[Hours]])=4,"FILLED","OPEN")</f>
        <v/>
      </c>
      <c r="N1587" s="13">
        <f>IF(SUMIFS(tblTime[Hours],tblTime[Date],tblTime[[#This Row],[Date]]) &gt; 20, "⚠ Over 20 hours!", "")</f>
        <v/>
      </c>
    </row>
    <row r="1588" hidden="1">
      <c r="B1588" s="14">
        <f>7+B1488</f>
        <v/>
      </c>
      <c r="C1588" s="15">
        <f>C1568</f>
        <v/>
      </c>
      <c r="D1588" s="13">
        <f>$G$2</f>
        <v/>
      </c>
      <c r="E1588" s="13">
        <f>IFERROR(_xlfn.XLOOKUP(D1588,tblEmployees[EmployeeName],tblEmployees[HomeDepartment],""),"")</f>
        <v/>
      </c>
      <c r="F1588" s="17" t="n"/>
      <c r="G1588" s="17" t="n"/>
      <c r="H1588" s="13">
        <f>IFERROR(INDEX(tblTasks[SuggestedCategory],MATCH(tblTime[[#This Row],[TaskName]],tblTasks[TaskName],0)),"")</f>
        <v/>
      </c>
      <c r="I1588" s="17" t="n"/>
      <c r="J1588" s="13">
        <f>IF(tblTime[[#This Row],[CategoryOverwrite]]="",tblTime[[#This Row],[SuggCategory]],tblTime[[#This Row],[CategoryOverwrite]])</f>
        <v/>
      </c>
      <c r="K1588" s="17" t="n"/>
      <c r="L1588" s="17" t="n"/>
      <c r="M1588" s="13">
        <f>IF(COUNTA(tblTime[[#This Row],[TaskName]:[Entity]],tblTime[[#This Row],[FinalCategory]:[Hours]])=4,"FILLED","OPEN")</f>
        <v/>
      </c>
      <c r="N1588" s="13">
        <f>IF(SUMIFS(tblTime[Hours],tblTime[Date],tblTime[[#This Row],[Date]]) &gt; 20, "⚠ Over 20 hours!", "")</f>
        <v/>
      </c>
    </row>
    <row r="1589" hidden="1">
      <c r="B1589" s="14">
        <f>7+B1489</f>
        <v/>
      </c>
      <c r="C1589" s="15">
        <f>C1569</f>
        <v/>
      </c>
      <c r="D1589" s="13">
        <f>$G$2</f>
        <v/>
      </c>
      <c r="E1589" s="13">
        <f>IFERROR(_xlfn.XLOOKUP(D1589,tblEmployees[EmployeeName],tblEmployees[HomeDepartment],""),"")</f>
        <v/>
      </c>
      <c r="F1589" s="17" t="n"/>
      <c r="G1589" s="17" t="n"/>
      <c r="H1589" s="13">
        <f>IFERROR(INDEX(tblTasks[SuggestedCategory],MATCH(tblTime[[#This Row],[TaskName]],tblTasks[TaskName],0)),"")</f>
        <v/>
      </c>
      <c r="I1589" s="17" t="n"/>
      <c r="J1589" s="13">
        <f>IF(tblTime[[#This Row],[CategoryOverwrite]]="",tblTime[[#This Row],[SuggCategory]],tblTime[[#This Row],[CategoryOverwrite]])</f>
        <v/>
      </c>
      <c r="K1589" s="17" t="n"/>
      <c r="L1589" s="17" t="n"/>
      <c r="M1589" s="13">
        <f>IF(COUNTA(tblTime[[#This Row],[TaskName]:[Entity]],tblTime[[#This Row],[FinalCategory]:[Hours]])=4,"FILLED","OPEN")</f>
        <v/>
      </c>
      <c r="N1589" s="13">
        <f>IF(SUMIFS(tblTime[Hours],tblTime[Date],tblTime[[#This Row],[Date]]) &gt; 20, "⚠ Over 20 hours!", "")</f>
        <v/>
      </c>
    </row>
    <row r="1590" hidden="1">
      <c r="B1590" s="14">
        <f>7+B1490</f>
        <v/>
      </c>
      <c r="C1590" s="15">
        <f>C1570</f>
        <v/>
      </c>
      <c r="D1590" s="13">
        <f>$G$2</f>
        <v/>
      </c>
      <c r="E1590" s="13">
        <f>IFERROR(_xlfn.XLOOKUP(D1590,tblEmployees[EmployeeName],tblEmployees[HomeDepartment],""),"")</f>
        <v/>
      </c>
      <c r="F1590" s="17" t="n"/>
      <c r="G1590" s="17" t="n"/>
      <c r="H1590" s="13">
        <f>IFERROR(INDEX(tblTasks[SuggestedCategory],MATCH(tblTime[[#This Row],[TaskName]],tblTasks[TaskName],0)),"")</f>
        <v/>
      </c>
      <c r="I1590" s="17" t="n"/>
      <c r="J1590" s="13">
        <f>IF(tblTime[[#This Row],[CategoryOverwrite]]="",tblTime[[#This Row],[SuggCategory]],tblTime[[#This Row],[CategoryOverwrite]])</f>
        <v/>
      </c>
      <c r="K1590" s="17" t="n"/>
      <c r="L1590" s="17" t="n"/>
      <c r="M1590" s="13">
        <f>IF(COUNTA(tblTime[[#This Row],[TaskName]:[Entity]],tblTime[[#This Row],[FinalCategory]:[Hours]])=4,"FILLED","OPEN")</f>
        <v/>
      </c>
      <c r="N1590" s="13">
        <f>IF(SUMIFS(tblTime[Hours],tblTime[Date],tblTime[[#This Row],[Date]]) &gt; 20, "⚠ Over 20 hours!", "")</f>
        <v/>
      </c>
    </row>
    <row r="1591" hidden="1">
      <c r="B1591" s="14">
        <f>7+B1491</f>
        <v/>
      </c>
      <c r="C1591" s="15">
        <f>C1571</f>
        <v/>
      </c>
      <c r="D1591" s="13">
        <f>$G$2</f>
        <v/>
      </c>
      <c r="E1591" s="13">
        <f>IFERROR(_xlfn.XLOOKUP(D1591,tblEmployees[EmployeeName],tblEmployees[HomeDepartment],""),"")</f>
        <v/>
      </c>
      <c r="F1591" s="17" t="n"/>
      <c r="G1591" s="17" t="n"/>
      <c r="H1591" s="13">
        <f>IFERROR(INDEX(tblTasks[SuggestedCategory],MATCH(tblTime[[#This Row],[TaskName]],tblTasks[TaskName],0)),"")</f>
        <v/>
      </c>
      <c r="I1591" s="17" t="n"/>
      <c r="J1591" s="13">
        <f>IF(tblTime[[#This Row],[CategoryOverwrite]]="",tblTime[[#This Row],[SuggCategory]],tblTime[[#This Row],[CategoryOverwrite]])</f>
        <v/>
      </c>
      <c r="K1591" s="17" t="n"/>
      <c r="L1591" s="17" t="n"/>
      <c r="M1591" s="13">
        <f>IF(COUNTA(tblTime[[#This Row],[TaskName]:[Entity]],tblTime[[#This Row],[FinalCategory]:[Hours]])=4,"FILLED","OPEN")</f>
        <v/>
      </c>
      <c r="N1591" s="13">
        <f>IF(SUMIFS(tblTime[Hours],tblTime[Date],tblTime[[#This Row],[Date]]) &gt; 20, "⚠ Over 20 hours!", "")</f>
        <v/>
      </c>
    </row>
    <row r="1592" hidden="1">
      <c r="B1592" s="14">
        <f>7+B1492</f>
        <v/>
      </c>
      <c r="C1592" s="15">
        <f>C1572</f>
        <v/>
      </c>
      <c r="D1592" s="13">
        <f>$G$2</f>
        <v/>
      </c>
      <c r="E1592" s="13">
        <f>IFERROR(_xlfn.XLOOKUP(D1592,tblEmployees[EmployeeName],tblEmployees[HomeDepartment],""),"")</f>
        <v/>
      </c>
      <c r="F1592" s="17" t="n"/>
      <c r="G1592" s="17" t="n"/>
      <c r="H1592" s="13">
        <f>IFERROR(INDEX(tblTasks[SuggestedCategory],MATCH(tblTime[[#This Row],[TaskName]],tblTasks[TaskName],0)),"")</f>
        <v/>
      </c>
      <c r="I1592" s="17" t="n"/>
      <c r="J1592" s="13">
        <f>IF(tblTime[[#This Row],[CategoryOverwrite]]="",tblTime[[#This Row],[SuggCategory]],tblTime[[#This Row],[CategoryOverwrite]])</f>
        <v/>
      </c>
      <c r="K1592" s="17" t="n"/>
      <c r="L1592" s="17" t="n"/>
      <c r="M1592" s="13">
        <f>IF(COUNTA(tblTime[[#This Row],[TaskName]:[Entity]],tblTime[[#This Row],[FinalCategory]:[Hours]])=4,"FILLED","OPEN")</f>
        <v/>
      </c>
      <c r="N1592" s="13">
        <f>IF(SUMIFS(tblTime[Hours],tblTime[Date],tblTime[[#This Row],[Date]]) &gt; 20, "⚠ Over 20 hours!", "")</f>
        <v/>
      </c>
    </row>
    <row r="1593" hidden="1">
      <c r="B1593" s="14">
        <f>7+B1493</f>
        <v/>
      </c>
      <c r="C1593" s="15">
        <f>C1573</f>
        <v/>
      </c>
      <c r="D1593" s="13">
        <f>$G$2</f>
        <v/>
      </c>
      <c r="E1593" s="13">
        <f>IFERROR(_xlfn.XLOOKUP(D1593,tblEmployees[EmployeeName],tblEmployees[HomeDepartment],""),"")</f>
        <v/>
      </c>
      <c r="F1593" s="17" t="n"/>
      <c r="G1593" s="17" t="n"/>
      <c r="H1593" s="13">
        <f>IFERROR(INDEX(tblTasks[SuggestedCategory],MATCH(tblTime[[#This Row],[TaskName]],tblTasks[TaskName],0)),"")</f>
        <v/>
      </c>
      <c r="I1593" s="17" t="n"/>
      <c r="J1593" s="13">
        <f>IF(tblTime[[#This Row],[CategoryOverwrite]]="",tblTime[[#This Row],[SuggCategory]],tblTime[[#This Row],[CategoryOverwrite]])</f>
        <v/>
      </c>
      <c r="K1593" s="17" t="n"/>
      <c r="L1593" s="17" t="n"/>
      <c r="M1593" s="13">
        <f>IF(COUNTA(tblTime[[#This Row],[TaskName]:[Entity]],tblTime[[#This Row],[FinalCategory]:[Hours]])=4,"FILLED","OPEN")</f>
        <v/>
      </c>
      <c r="N1593" s="13">
        <f>IF(SUMIFS(tblTime[Hours],tblTime[Date],tblTime[[#This Row],[Date]]) &gt; 20, "⚠ Over 20 hours!", "")</f>
        <v/>
      </c>
    </row>
    <row r="1594" hidden="1">
      <c r="B1594" s="14">
        <f>7+B1494</f>
        <v/>
      </c>
      <c r="C1594" s="15">
        <f>C1574</f>
        <v/>
      </c>
      <c r="D1594" s="13">
        <f>$G$2</f>
        <v/>
      </c>
      <c r="E1594" s="13">
        <f>IFERROR(_xlfn.XLOOKUP(D1594,tblEmployees[EmployeeName],tblEmployees[HomeDepartment],""),"")</f>
        <v/>
      </c>
      <c r="F1594" s="17" t="n"/>
      <c r="G1594" s="17" t="n"/>
      <c r="H1594" s="13">
        <f>IFERROR(INDEX(tblTasks[SuggestedCategory],MATCH(tblTime[[#This Row],[TaskName]],tblTasks[TaskName],0)),"")</f>
        <v/>
      </c>
      <c r="I1594" s="17" t="n"/>
      <c r="J1594" s="13">
        <f>IF(tblTime[[#This Row],[CategoryOverwrite]]="",tblTime[[#This Row],[SuggCategory]],tblTime[[#This Row],[CategoryOverwrite]])</f>
        <v/>
      </c>
      <c r="K1594" s="17" t="n"/>
      <c r="L1594" s="17" t="n"/>
      <c r="M1594" s="13">
        <f>IF(COUNTA(tblTime[[#This Row],[TaskName]:[Entity]],tblTime[[#This Row],[FinalCategory]:[Hours]])=4,"FILLED","OPEN")</f>
        <v/>
      </c>
      <c r="N1594" s="13">
        <f>IF(SUMIFS(tblTime[Hours],tblTime[Date],tblTime[[#This Row],[Date]]) &gt; 20, "⚠ Over 20 hours!", "")</f>
        <v/>
      </c>
    </row>
    <row r="1595" hidden="1">
      <c r="B1595" s="14">
        <f>7+B1495</f>
        <v/>
      </c>
      <c r="C1595" s="15">
        <f>C1575</f>
        <v/>
      </c>
      <c r="D1595" s="13">
        <f>$G$2</f>
        <v/>
      </c>
      <c r="E1595" s="13">
        <f>IFERROR(_xlfn.XLOOKUP(D1595,tblEmployees[EmployeeName],tblEmployees[HomeDepartment],""),"")</f>
        <v/>
      </c>
      <c r="F1595" s="17" t="n"/>
      <c r="G1595" s="17" t="n"/>
      <c r="H1595" s="13">
        <f>IFERROR(INDEX(tblTasks[SuggestedCategory],MATCH(tblTime[[#This Row],[TaskName]],tblTasks[TaskName],0)),"")</f>
        <v/>
      </c>
      <c r="I1595" s="17" t="n"/>
      <c r="J1595" s="13">
        <f>IF(tblTime[[#This Row],[CategoryOverwrite]]="",tblTime[[#This Row],[SuggCategory]],tblTime[[#This Row],[CategoryOverwrite]])</f>
        <v/>
      </c>
      <c r="K1595" s="17" t="n"/>
      <c r="L1595" s="17" t="n"/>
      <c r="M1595" s="13">
        <f>IF(COUNTA(tblTime[[#This Row],[TaskName]:[Entity]],tblTime[[#This Row],[FinalCategory]:[Hours]])=4,"FILLED","OPEN")</f>
        <v/>
      </c>
      <c r="N1595" s="13">
        <f>IF(SUMIFS(tblTime[Hours],tblTime[Date],tblTime[[#This Row],[Date]]) &gt; 20, "⚠ Over 20 hours!", "")</f>
        <v/>
      </c>
    </row>
    <row r="1596" hidden="1">
      <c r="B1596" s="14">
        <f>7+B1496</f>
        <v/>
      </c>
      <c r="C1596" s="15">
        <f>C1576</f>
        <v/>
      </c>
      <c r="D1596" s="13">
        <f>$G$2</f>
        <v/>
      </c>
      <c r="E1596" s="13">
        <f>IFERROR(_xlfn.XLOOKUP(D1596,tblEmployees[EmployeeName],tblEmployees[HomeDepartment],""),"")</f>
        <v/>
      </c>
      <c r="F1596" s="17" t="n"/>
      <c r="G1596" s="17" t="n"/>
      <c r="H1596" s="13">
        <f>IFERROR(INDEX(tblTasks[SuggestedCategory],MATCH(tblTime[[#This Row],[TaskName]],tblTasks[TaskName],0)),"")</f>
        <v/>
      </c>
      <c r="I1596" s="17" t="n"/>
      <c r="J1596" s="13">
        <f>IF(tblTime[[#This Row],[CategoryOverwrite]]="",tblTime[[#This Row],[SuggCategory]],tblTime[[#This Row],[CategoryOverwrite]])</f>
        <v/>
      </c>
      <c r="K1596" s="17" t="n"/>
      <c r="L1596" s="17" t="n"/>
      <c r="M1596" s="13">
        <f>IF(COUNTA(tblTime[[#This Row],[TaskName]:[Entity]],tblTime[[#This Row],[FinalCategory]:[Hours]])=4,"FILLED","OPEN")</f>
        <v/>
      </c>
      <c r="N1596" s="13">
        <f>IF(SUMIFS(tblTime[Hours],tblTime[Date],tblTime[[#This Row],[Date]]) &gt; 20, "⚠ Over 20 hours!", "")</f>
        <v/>
      </c>
    </row>
    <row r="1597" hidden="1">
      <c r="B1597" s="14">
        <f>7+B1497</f>
        <v/>
      </c>
      <c r="C1597" s="15">
        <f>C1577</f>
        <v/>
      </c>
      <c r="D1597" s="13">
        <f>$G$2</f>
        <v/>
      </c>
      <c r="E1597" s="13">
        <f>IFERROR(_xlfn.XLOOKUP(D1597,tblEmployees[EmployeeName],tblEmployees[HomeDepartment],""),"")</f>
        <v/>
      </c>
      <c r="F1597" s="17" t="n"/>
      <c r="G1597" s="17" t="n"/>
      <c r="H1597" s="13">
        <f>IFERROR(INDEX(tblTasks[SuggestedCategory],MATCH(tblTime[[#This Row],[TaskName]],tblTasks[TaskName],0)),"")</f>
        <v/>
      </c>
      <c r="I1597" s="17" t="n"/>
      <c r="J1597" s="13">
        <f>IF(tblTime[[#This Row],[CategoryOverwrite]]="",tblTime[[#This Row],[SuggCategory]],tblTime[[#This Row],[CategoryOverwrite]])</f>
        <v/>
      </c>
      <c r="K1597" s="17" t="n"/>
      <c r="L1597" s="17" t="n"/>
      <c r="M1597" s="13">
        <f>IF(COUNTA(tblTime[[#This Row],[TaskName]:[Entity]],tblTime[[#This Row],[FinalCategory]:[Hours]])=4,"FILLED","OPEN")</f>
        <v/>
      </c>
      <c r="N1597" s="13">
        <f>IF(SUMIFS(tblTime[Hours],tblTime[Date],tblTime[[#This Row],[Date]]) &gt; 20, "⚠ Over 20 hours!", "")</f>
        <v/>
      </c>
    </row>
    <row r="1598" hidden="1">
      <c r="B1598" s="14">
        <f>7+B1498</f>
        <v/>
      </c>
      <c r="C1598" s="15">
        <f>C1578</f>
        <v/>
      </c>
      <c r="D1598" s="13">
        <f>$G$2</f>
        <v/>
      </c>
      <c r="E1598" s="13">
        <f>IFERROR(_xlfn.XLOOKUP(D1598,tblEmployees[EmployeeName],tblEmployees[HomeDepartment],""),"")</f>
        <v/>
      </c>
      <c r="F1598" s="17" t="n"/>
      <c r="G1598" s="17" t="n"/>
      <c r="H1598" s="13">
        <f>IFERROR(INDEX(tblTasks[SuggestedCategory],MATCH(tblTime[[#This Row],[TaskName]],tblTasks[TaskName],0)),"")</f>
        <v/>
      </c>
      <c r="I1598" s="17" t="n"/>
      <c r="J1598" s="13">
        <f>IF(tblTime[[#This Row],[CategoryOverwrite]]="",tblTime[[#This Row],[SuggCategory]],tblTime[[#This Row],[CategoryOverwrite]])</f>
        <v/>
      </c>
      <c r="K1598" s="17" t="n"/>
      <c r="L1598" s="17" t="n"/>
      <c r="M1598" s="13">
        <f>IF(COUNTA(tblTime[[#This Row],[TaskName]:[Entity]],tblTime[[#This Row],[FinalCategory]:[Hours]])=4,"FILLED","OPEN")</f>
        <v/>
      </c>
      <c r="N1598" s="13">
        <f>IF(SUMIFS(tblTime[Hours],tblTime[Date],tblTime[[#This Row],[Date]]) &gt; 20, "⚠ Over 20 hours!", "")</f>
        <v/>
      </c>
    </row>
    <row r="1599" hidden="1">
      <c r="B1599" s="14">
        <f>7+B1499</f>
        <v/>
      </c>
      <c r="C1599" s="15">
        <f>C1579</f>
        <v/>
      </c>
      <c r="D1599" s="13">
        <f>$G$2</f>
        <v/>
      </c>
      <c r="E1599" s="13">
        <f>IFERROR(_xlfn.XLOOKUP(D1599,tblEmployees[EmployeeName],tblEmployees[HomeDepartment],""),"")</f>
        <v/>
      </c>
      <c r="F1599" s="17" t="n"/>
      <c r="G1599" s="17" t="n"/>
      <c r="H1599" s="13">
        <f>IFERROR(INDEX(tblTasks[SuggestedCategory],MATCH(tblTime[[#This Row],[TaskName]],tblTasks[TaskName],0)),"")</f>
        <v/>
      </c>
      <c r="I1599" s="17" t="n"/>
      <c r="J1599" s="13">
        <f>IF(tblTime[[#This Row],[CategoryOverwrite]]="",tblTime[[#This Row],[SuggCategory]],tblTime[[#This Row],[CategoryOverwrite]])</f>
        <v/>
      </c>
      <c r="K1599" s="17" t="n"/>
      <c r="L1599" s="17" t="n"/>
      <c r="M1599" s="13">
        <f>IF(COUNTA(tblTime[[#This Row],[TaskName]:[Entity]],tblTime[[#This Row],[FinalCategory]:[Hours]])=4,"FILLED","OPEN")</f>
        <v/>
      </c>
      <c r="N1599" s="13">
        <f>IF(SUMIFS(tblTime[Hours],tblTime[Date],tblTime[[#This Row],[Date]]) &gt; 20, "⚠ Over 20 hours!", "")</f>
        <v/>
      </c>
    </row>
    <row r="1600" hidden="1">
      <c r="B1600" s="14">
        <f>7+B1500</f>
        <v/>
      </c>
      <c r="C1600" s="15">
        <f>C1580</f>
        <v/>
      </c>
      <c r="D1600" s="13">
        <f>$G$2</f>
        <v/>
      </c>
      <c r="E1600" s="13">
        <f>IFERROR(_xlfn.XLOOKUP(D1600,tblEmployees[EmployeeName],tblEmployees[HomeDepartment],""),"")</f>
        <v/>
      </c>
      <c r="F1600" s="17" t="n"/>
      <c r="G1600" s="17" t="n"/>
      <c r="H1600" s="13">
        <f>IFERROR(INDEX(tblTasks[SuggestedCategory],MATCH(tblTime[[#This Row],[TaskName]],tblTasks[TaskName],0)),"")</f>
        <v/>
      </c>
      <c r="I1600" s="17" t="n"/>
      <c r="J1600" s="13">
        <f>IF(tblTime[[#This Row],[CategoryOverwrite]]="",tblTime[[#This Row],[SuggCategory]],tblTime[[#This Row],[CategoryOverwrite]])</f>
        <v/>
      </c>
      <c r="K1600" s="17" t="n"/>
      <c r="L1600" s="17" t="n"/>
      <c r="M1600" s="13">
        <f>IF(COUNTA(tblTime[[#This Row],[TaskName]:[Entity]],tblTime[[#This Row],[FinalCategory]:[Hours]])=4,"FILLED","OPEN")</f>
        <v/>
      </c>
      <c r="N1600" s="13">
        <f>IF(SUMIFS(tblTime[Hours],tblTime[Date],tblTime[[#This Row],[Date]]) &gt; 20, "⚠ Over 20 hours!", "")</f>
        <v/>
      </c>
    </row>
    <row r="1601" hidden="1">
      <c r="B1601" s="14">
        <f>7+B1501</f>
        <v/>
      </c>
      <c r="C1601" s="15">
        <f>C1581</f>
        <v/>
      </c>
      <c r="D1601" s="13">
        <f>$G$2</f>
        <v/>
      </c>
      <c r="E1601" s="13">
        <f>IFERROR(_xlfn.XLOOKUP(D1601,tblEmployees[EmployeeName],tblEmployees[HomeDepartment],""),"")</f>
        <v/>
      </c>
      <c r="F1601" s="17" t="n"/>
      <c r="G1601" s="17" t="n"/>
      <c r="H1601" s="13">
        <f>IFERROR(INDEX(tblTasks[SuggestedCategory],MATCH(tblTime[[#This Row],[TaskName]],tblTasks[TaskName],0)),"")</f>
        <v/>
      </c>
      <c r="I1601" s="17" t="n"/>
      <c r="J1601" s="13">
        <f>IF(tblTime[[#This Row],[CategoryOverwrite]]="",tblTime[[#This Row],[SuggCategory]],tblTime[[#This Row],[CategoryOverwrite]])</f>
        <v/>
      </c>
      <c r="K1601" s="17" t="n"/>
      <c r="L1601" s="17" t="n"/>
      <c r="M1601" s="13">
        <f>IF(COUNTA(tblTime[[#This Row],[TaskName]:[Entity]],tblTime[[#This Row],[FinalCategory]:[Hours]])=4,"FILLED","OPEN")</f>
        <v/>
      </c>
      <c r="N1601" s="13">
        <f>IF(SUMIFS(tblTime[Hours],tblTime[Date],tblTime[[#This Row],[Date]]) &gt; 20, "⚠ Over 20 hours!", "")</f>
        <v/>
      </c>
    </row>
    <row r="1602" hidden="1">
      <c r="B1602" s="14">
        <f>7+B1502</f>
        <v/>
      </c>
      <c r="C1602" s="15">
        <f>C1582</f>
        <v/>
      </c>
      <c r="D1602" s="13">
        <f>$G$2</f>
        <v/>
      </c>
      <c r="E1602" s="13">
        <f>IFERROR(_xlfn.XLOOKUP(D1602,tblEmployees[EmployeeName],tblEmployees[HomeDepartment],""),"")</f>
        <v/>
      </c>
      <c r="F1602" s="17" t="n"/>
      <c r="G1602" s="17" t="n"/>
      <c r="H1602" s="13">
        <f>IFERROR(INDEX(tblTasks[SuggestedCategory],MATCH(tblTime[[#This Row],[TaskName]],tblTasks[TaskName],0)),"")</f>
        <v/>
      </c>
      <c r="I1602" s="17" t="n"/>
      <c r="J1602" s="13">
        <f>IF(tblTime[[#This Row],[CategoryOverwrite]]="",tblTime[[#This Row],[SuggCategory]],tblTime[[#This Row],[CategoryOverwrite]])</f>
        <v/>
      </c>
      <c r="K1602" s="17" t="n"/>
      <c r="L1602" s="17" t="n"/>
      <c r="M1602" s="13">
        <f>IF(COUNTA(tblTime[[#This Row],[TaskName]:[Entity]],tblTime[[#This Row],[FinalCategory]:[Hours]])=4,"FILLED","OPEN")</f>
        <v/>
      </c>
      <c r="N1602" s="13">
        <f>IF(SUMIFS(tblTime[Hours],tblTime[Date],tblTime[[#This Row],[Date]]) &gt; 20, "⚠ Over 20 hours!", "")</f>
        <v/>
      </c>
    </row>
    <row r="1603" hidden="1">
      <c r="B1603" s="14">
        <f>7+B1503</f>
        <v/>
      </c>
      <c r="C1603" s="15">
        <f>C1583</f>
        <v/>
      </c>
      <c r="D1603" s="13">
        <f>$G$2</f>
        <v/>
      </c>
      <c r="E1603" s="13">
        <f>IFERROR(_xlfn.XLOOKUP(D1603,tblEmployees[EmployeeName],tblEmployees[HomeDepartment],""),"")</f>
        <v/>
      </c>
      <c r="F1603" s="17" t="n"/>
      <c r="G1603" s="17" t="n"/>
      <c r="H1603" s="13">
        <f>IFERROR(INDEX(tblTasks[SuggestedCategory],MATCH(tblTime[[#This Row],[TaskName]],tblTasks[TaskName],0)),"")</f>
        <v/>
      </c>
      <c r="I1603" s="17" t="n"/>
      <c r="J1603" s="13">
        <f>IF(tblTime[[#This Row],[CategoryOverwrite]]="",tblTime[[#This Row],[SuggCategory]],tblTime[[#This Row],[CategoryOverwrite]])</f>
        <v/>
      </c>
      <c r="K1603" s="17" t="n"/>
      <c r="L1603" s="17" t="n"/>
      <c r="M1603" s="13">
        <f>IF(COUNTA(tblTime[[#This Row],[TaskName]:[Entity]],tblTime[[#This Row],[FinalCategory]:[Hours]])=4,"FILLED","OPEN")</f>
        <v/>
      </c>
      <c r="N1603" s="13">
        <f>IF(SUMIFS(tblTime[Hours],tblTime[Date],tblTime[[#This Row],[Date]]) &gt; 20, "⚠ Over 20 hours!", "")</f>
        <v/>
      </c>
    </row>
    <row r="1604" hidden="1">
      <c r="B1604" s="14">
        <f>7+B1504</f>
        <v/>
      </c>
      <c r="C1604" s="15">
        <f>C1584</f>
        <v/>
      </c>
      <c r="D1604" s="13">
        <f>$G$2</f>
        <v/>
      </c>
      <c r="E1604" s="13">
        <f>IFERROR(_xlfn.XLOOKUP(D1604,tblEmployees[EmployeeName],tblEmployees[HomeDepartment],""),"")</f>
        <v/>
      </c>
      <c r="F1604" s="17" t="n"/>
      <c r="G1604" s="17" t="n"/>
      <c r="H1604" s="13">
        <f>IFERROR(INDEX(tblTasks[SuggestedCategory],MATCH(tblTime[[#This Row],[TaskName]],tblTasks[TaskName],0)),"")</f>
        <v/>
      </c>
      <c r="I1604" s="17" t="n"/>
      <c r="J1604" s="13">
        <f>IF(tblTime[[#This Row],[CategoryOverwrite]]="",tblTime[[#This Row],[SuggCategory]],tblTime[[#This Row],[CategoryOverwrite]])</f>
        <v/>
      </c>
      <c r="K1604" s="17" t="n"/>
      <c r="L1604" s="17" t="n"/>
      <c r="M1604" s="13">
        <f>IF(COUNTA(tblTime[[#This Row],[TaskName]:[Entity]],tblTime[[#This Row],[FinalCategory]:[Hours]])=4,"FILLED","OPEN")</f>
        <v/>
      </c>
      <c r="N1604" s="13">
        <f>IF(SUMIFS(tblTime[Hours],tblTime[Date],tblTime[[#This Row],[Date]]) &gt; 20, "⚠ Over 20 hours!", "")</f>
        <v/>
      </c>
    </row>
    <row r="1605" hidden="1">
      <c r="B1605" s="14">
        <f>7+B1505</f>
        <v/>
      </c>
      <c r="C1605" s="15">
        <f>C1585</f>
        <v/>
      </c>
      <c r="D1605" s="13">
        <f>$G$2</f>
        <v/>
      </c>
      <c r="E1605" s="13">
        <f>IFERROR(_xlfn.XLOOKUP(D1605,tblEmployees[EmployeeName],tblEmployees[HomeDepartment],""),"")</f>
        <v/>
      </c>
      <c r="F1605" s="17" t="n"/>
      <c r="G1605" s="17" t="n"/>
      <c r="H1605" s="13">
        <f>IFERROR(INDEX(tblTasks[SuggestedCategory],MATCH(tblTime[[#This Row],[TaskName]],tblTasks[TaskName],0)),"")</f>
        <v/>
      </c>
      <c r="I1605" s="17" t="n"/>
      <c r="J1605" s="13">
        <f>IF(tblTime[[#This Row],[CategoryOverwrite]]="",tblTime[[#This Row],[SuggCategory]],tblTime[[#This Row],[CategoryOverwrite]])</f>
        <v/>
      </c>
      <c r="K1605" s="17" t="n"/>
      <c r="L1605" s="17" t="n"/>
      <c r="M1605" s="13">
        <f>IF(COUNTA(tblTime[[#This Row],[TaskName]:[Entity]],tblTime[[#This Row],[FinalCategory]:[Hours]])=4,"FILLED","OPEN")</f>
        <v/>
      </c>
      <c r="N1605" s="13">
        <f>IF(SUMIFS(tblTime[Hours],tblTime[Date],tblTime[[#This Row],[Date]]) &gt; 20, "⚠ Over 20 hours!", "")</f>
        <v/>
      </c>
    </row>
    <row r="1606" hidden="1">
      <c r="B1606" s="14">
        <f>7+B1506</f>
        <v/>
      </c>
      <c r="C1606" s="15">
        <f>C1586</f>
        <v/>
      </c>
      <c r="D1606" s="13">
        <f>$G$2</f>
        <v/>
      </c>
      <c r="E1606" s="13">
        <f>IFERROR(_xlfn.XLOOKUP(D1606,tblEmployees[EmployeeName],tblEmployees[HomeDepartment],""),"")</f>
        <v/>
      </c>
      <c r="F1606" s="17" t="n"/>
      <c r="G1606" s="17" t="n"/>
      <c r="H1606" s="13">
        <f>IFERROR(INDEX(tblTasks[SuggestedCategory],MATCH(tblTime[[#This Row],[TaskName]],tblTasks[TaskName],0)),"")</f>
        <v/>
      </c>
      <c r="I1606" s="17" t="n"/>
      <c r="J1606" s="13">
        <f>IF(tblTime[[#This Row],[CategoryOverwrite]]="",tblTime[[#This Row],[SuggCategory]],tblTime[[#This Row],[CategoryOverwrite]])</f>
        <v/>
      </c>
      <c r="K1606" s="17" t="n"/>
      <c r="L1606" s="17" t="n"/>
      <c r="M1606" s="13">
        <f>IF(COUNTA(tblTime[[#This Row],[TaskName]:[Entity]],tblTime[[#This Row],[FinalCategory]:[Hours]])=4,"FILLED","OPEN")</f>
        <v/>
      </c>
      <c r="N1606" s="13">
        <f>IF(SUMIFS(tblTime[Hours],tblTime[Date],tblTime[[#This Row],[Date]]) &gt; 20, "⚠ Over 20 hours!", "")</f>
        <v/>
      </c>
    </row>
    <row r="1607" hidden="1">
      <c r="B1607" s="14">
        <f>7+B1507</f>
        <v/>
      </c>
      <c r="C1607" s="15">
        <f>C1587</f>
        <v/>
      </c>
      <c r="D1607" s="13">
        <f>$G$2</f>
        <v/>
      </c>
      <c r="E1607" s="13">
        <f>IFERROR(_xlfn.XLOOKUP(D1607,tblEmployees[EmployeeName],tblEmployees[HomeDepartment],""),"")</f>
        <v/>
      </c>
      <c r="F1607" s="17" t="n"/>
      <c r="G1607" s="17" t="n"/>
      <c r="H1607" s="13">
        <f>IFERROR(INDEX(tblTasks[SuggestedCategory],MATCH(tblTime[[#This Row],[TaskName]],tblTasks[TaskName],0)),"")</f>
        <v/>
      </c>
      <c r="I1607" s="17" t="n"/>
      <c r="J1607" s="13">
        <f>IF(tblTime[[#This Row],[CategoryOverwrite]]="",tblTime[[#This Row],[SuggCategory]],tblTime[[#This Row],[CategoryOverwrite]])</f>
        <v/>
      </c>
      <c r="K1607" s="17" t="n"/>
      <c r="L1607" s="17" t="n"/>
      <c r="M1607" s="13">
        <f>IF(COUNTA(tblTime[[#This Row],[TaskName]:[Entity]],tblTime[[#This Row],[FinalCategory]:[Hours]])=4,"FILLED","OPEN")</f>
        <v/>
      </c>
      <c r="N1607" s="13">
        <f>IF(SUMIFS(tblTime[Hours],tblTime[Date],tblTime[[#This Row],[Date]]) &gt; 20, "⚠ Over 20 hours!", "")</f>
        <v/>
      </c>
    </row>
    <row r="1608" hidden="1">
      <c r="B1608" s="14">
        <f>7+B1508</f>
        <v/>
      </c>
      <c r="C1608" s="15">
        <f>C1588</f>
        <v/>
      </c>
      <c r="D1608" s="13">
        <f>$G$2</f>
        <v/>
      </c>
      <c r="E1608" s="13">
        <f>IFERROR(_xlfn.XLOOKUP(D1608,tblEmployees[EmployeeName],tblEmployees[HomeDepartment],""),"")</f>
        <v/>
      </c>
      <c r="F1608" s="17" t="n"/>
      <c r="G1608" s="17" t="n"/>
      <c r="H1608" s="13">
        <f>IFERROR(INDEX(tblTasks[SuggestedCategory],MATCH(tblTime[[#This Row],[TaskName]],tblTasks[TaskName],0)),"")</f>
        <v/>
      </c>
      <c r="I1608" s="17" t="n"/>
      <c r="J1608" s="13">
        <f>IF(tblTime[[#This Row],[CategoryOverwrite]]="",tblTime[[#This Row],[SuggCategory]],tblTime[[#This Row],[CategoryOverwrite]])</f>
        <v/>
      </c>
      <c r="K1608" s="17" t="n"/>
      <c r="L1608" s="17" t="n"/>
      <c r="M1608" s="13">
        <f>IF(COUNTA(tblTime[[#This Row],[TaskName]:[Entity]],tblTime[[#This Row],[FinalCategory]:[Hours]])=4,"FILLED","OPEN")</f>
        <v/>
      </c>
      <c r="N1608" s="13">
        <f>IF(SUMIFS(tblTime[Hours],tblTime[Date],tblTime[[#This Row],[Date]]) &gt; 20, "⚠ Over 20 hours!", "")</f>
        <v/>
      </c>
    </row>
    <row r="1609" hidden="1">
      <c r="B1609" s="14">
        <f>7+B1509</f>
        <v/>
      </c>
      <c r="C1609" s="15">
        <f>C1589</f>
        <v/>
      </c>
      <c r="D1609" s="13">
        <f>$G$2</f>
        <v/>
      </c>
      <c r="E1609" s="13">
        <f>IFERROR(_xlfn.XLOOKUP(D1609,tblEmployees[EmployeeName],tblEmployees[HomeDepartment],""),"")</f>
        <v/>
      </c>
      <c r="F1609" s="17" t="n"/>
      <c r="G1609" s="17" t="n"/>
      <c r="H1609" s="13">
        <f>IFERROR(INDEX(tblTasks[SuggestedCategory],MATCH(tblTime[[#This Row],[TaskName]],tblTasks[TaskName],0)),"")</f>
        <v/>
      </c>
      <c r="I1609" s="17" t="n"/>
      <c r="J1609" s="13">
        <f>IF(tblTime[[#This Row],[CategoryOverwrite]]="",tblTime[[#This Row],[SuggCategory]],tblTime[[#This Row],[CategoryOverwrite]])</f>
        <v/>
      </c>
      <c r="K1609" s="17" t="n"/>
      <c r="L1609" s="17" t="n"/>
      <c r="M1609" s="13">
        <f>IF(COUNTA(tblTime[[#This Row],[TaskName]:[Entity]],tblTime[[#This Row],[FinalCategory]:[Hours]])=4,"FILLED","OPEN")</f>
        <v/>
      </c>
      <c r="N1609" s="13">
        <f>IF(SUMIFS(tblTime[Hours],tblTime[Date],tblTime[[#This Row],[Date]]) &gt; 20, "⚠ Over 20 hours!", "")</f>
        <v/>
      </c>
    </row>
    <row r="1610" hidden="1">
      <c r="B1610" s="14">
        <f>7+B1510</f>
        <v/>
      </c>
      <c r="C1610" s="15">
        <f>C1590</f>
        <v/>
      </c>
      <c r="D1610" s="13">
        <f>$G$2</f>
        <v/>
      </c>
      <c r="E1610" s="13">
        <f>IFERROR(_xlfn.XLOOKUP(D1610,tblEmployees[EmployeeName],tblEmployees[HomeDepartment],""),"")</f>
        <v/>
      </c>
      <c r="F1610" s="17" t="n"/>
      <c r="G1610" s="17" t="n"/>
      <c r="H1610" s="13">
        <f>IFERROR(INDEX(tblTasks[SuggestedCategory],MATCH(tblTime[[#This Row],[TaskName]],tblTasks[TaskName],0)),"")</f>
        <v/>
      </c>
      <c r="I1610" s="17" t="n"/>
      <c r="J1610" s="13">
        <f>IF(tblTime[[#This Row],[CategoryOverwrite]]="",tblTime[[#This Row],[SuggCategory]],tblTime[[#This Row],[CategoryOverwrite]])</f>
        <v/>
      </c>
      <c r="K1610" s="17" t="n"/>
      <c r="L1610" s="17" t="n"/>
      <c r="M1610" s="13">
        <f>IF(COUNTA(tblTime[[#This Row],[TaskName]:[Entity]],tblTime[[#This Row],[FinalCategory]:[Hours]])=4,"FILLED","OPEN")</f>
        <v/>
      </c>
      <c r="N1610" s="13">
        <f>IF(SUMIFS(tblTime[Hours],tblTime[Date],tblTime[[#This Row],[Date]]) &gt; 20, "⚠ Over 20 hours!", "")</f>
        <v/>
      </c>
    </row>
    <row r="1611" hidden="1">
      <c r="B1611" s="14">
        <f>7+B1511</f>
        <v/>
      </c>
      <c r="C1611" s="15">
        <f>C1591</f>
        <v/>
      </c>
      <c r="D1611" s="13">
        <f>$G$2</f>
        <v/>
      </c>
      <c r="E1611" s="13">
        <f>IFERROR(_xlfn.XLOOKUP(D1611,tblEmployees[EmployeeName],tblEmployees[HomeDepartment],""),"")</f>
        <v/>
      </c>
      <c r="F1611" s="17" t="n"/>
      <c r="G1611" s="17" t="n"/>
      <c r="H1611" s="13">
        <f>IFERROR(INDEX(tblTasks[SuggestedCategory],MATCH(tblTime[[#This Row],[TaskName]],tblTasks[TaskName],0)),"")</f>
        <v/>
      </c>
      <c r="I1611" s="17" t="n"/>
      <c r="J1611" s="13">
        <f>IF(tblTime[[#This Row],[CategoryOverwrite]]="",tblTime[[#This Row],[SuggCategory]],tblTime[[#This Row],[CategoryOverwrite]])</f>
        <v/>
      </c>
      <c r="K1611" s="17" t="n"/>
      <c r="L1611" s="17" t="n"/>
      <c r="M1611" s="13">
        <f>IF(COUNTA(tblTime[[#This Row],[TaskName]:[Entity]],tblTime[[#This Row],[FinalCategory]:[Hours]])=4,"FILLED","OPEN")</f>
        <v/>
      </c>
      <c r="N1611" s="13">
        <f>IF(SUMIFS(tblTime[Hours],tblTime[Date],tblTime[[#This Row],[Date]]) &gt; 20, "⚠ Over 20 hours!", "")</f>
        <v/>
      </c>
    </row>
    <row r="1612" hidden="1">
      <c r="B1612" s="14">
        <f>7+B1512</f>
        <v/>
      </c>
      <c r="C1612" s="15">
        <f>C1592</f>
        <v/>
      </c>
      <c r="D1612" s="13">
        <f>$G$2</f>
        <v/>
      </c>
      <c r="E1612" s="13">
        <f>IFERROR(_xlfn.XLOOKUP(D1612,tblEmployees[EmployeeName],tblEmployees[HomeDepartment],""),"")</f>
        <v/>
      </c>
      <c r="F1612" s="17" t="n"/>
      <c r="G1612" s="17" t="n"/>
      <c r="H1612" s="13">
        <f>IFERROR(INDEX(tblTasks[SuggestedCategory],MATCH(tblTime[[#This Row],[TaskName]],tblTasks[TaskName],0)),"")</f>
        <v/>
      </c>
      <c r="I1612" s="17" t="n"/>
      <c r="J1612" s="13">
        <f>IF(tblTime[[#This Row],[CategoryOverwrite]]="",tblTime[[#This Row],[SuggCategory]],tblTime[[#This Row],[CategoryOverwrite]])</f>
        <v/>
      </c>
      <c r="K1612" s="17" t="n"/>
      <c r="L1612" s="17" t="n"/>
      <c r="M1612" s="13">
        <f>IF(COUNTA(tblTime[[#This Row],[TaskName]:[Entity]],tblTime[[#This Row],[FinalCategory]:[Hours]])=4,"FILLED","OPEN")</f>
        <v/>
      </c>
      <c r="N1612" s="13">
        <f>IF(SUMIFS(tblTime[Hours],tblTime[Date],tblTime[[#This Row],[Date]]) &gt; 20, "⚠ Over 20 hours!", "")</f>
        <v/>
      </c>
    </row>
    <row r="1613" hidden="1">
      <c r="B1613" s="14">
        <f>7+B1513</f>
        <v/>
      </c>
      <c r="C1613" s="15">
        <f>C1593</f>
        <v/>
      </c>
      <c r="D1613" s="13">
        <f>$G$2</f>
        <v/>
      </c>
      <c r="E1613" s="13">
        <f>IFERROR(_xlfn.XLOOKUP(D1613,tblEmployees[EmployeeName],tblEmployees[HomeDepartment],""),"")</f>
        <v/>
      </c>
      <c r="F1613" s="17" t="n"/>
      <c r="G1613" s="17" t="n"/>
      <c r="H1613" s="13">
        <f>IFERROR(INDEX(tblTasks[SuggestedCategory],MATCH(tblTime[[#This Row],[TaskName]],tblTasks[TaskName],0)),"")</f>
        <v/>
      </c>
      <c r="I1613" s="17" t="n"/>
      <c r="J1613" s="13">
        <f>IF(tblTime[[#This Row],[CategoryOverwrite]]="",tblTime[[#This Row],[SuggCategory]],tblTime[[#This Row],[CategoryOverwrite]])</f>
        <v/>
      </c>
      <c r="K1613" s="17" t="n"/>
      <c r="L1613" s="17" t="n"/>
      <c r="M1613" s="13">
        <f>IF(COUNTA(tblTime[[#This Row],[TaskName]:[Entity]],tblTime[[#This Row],[FinalCategory]:[Hours]])=4,"FILLED","OPEN")</f>
        <v/>
      </c>
      <c r="N1613" s="13">
        <f>IF(SUMIFS(tblTime[Hours],tblTime[Date],tblTime[[#This Row],[Date]]) &gt; 20, "⚠ Over 20 hours!", "")</f>
        <v/>
      </c>
    </row>
    <row r="1614" hidden="1">
      <c r="B1614" s="14">
        <f>7+B1514</f>
        <v/>
      </c>
      <c r="C1614" s="15">
        <f>C1594</f>
        <v/>
      </c>
      <c r="D1614" s="13">
        <f>$G$2</f>
        <v/>
      </c>
      <c r="E1614" s="13">
        <f>IFERROR(_xlfn.XLOOKUP(D1614,tblEmployees[EmployeeName],tblEmployees[HomeDepartment],""),"")</f>
        <v/>
      </c>
      <c r="F1614" s="17" t="n"/>
      <c r="G1614" s="17" t="n"/>
      <c r="H1614" s="13">
        <f>IFERROR(INDEX(tblTasks[SuggestedCategory],MATCH(tblTime[[#This Row],[TaskName]],tblTasks[TaskName],0)),"")</f>
        <v/>
      </c>
      <c r="I1614" s="17" t="n"/>
      <c r="J1614" s="13">
        <f>IF(tblTime[[#This Row],[CategoryOverwrite]]="",tblTime[[#This Row],[SuggCategory]],tblTime[[#This Row],[CategoryOverwrite]])</f>
        <v/>
      </c>
      <c r="K1614" s="17" t="n"/>
      <c r="L1614" s="17" t="n"/>
      <c r="M1614" s="13">
        <f>IF(COUNTA(tblTime[[#This Row],[TaskName]:[Entity]],tblTime[[#This Row],[FinalCategory]:[Hours]])=4,"FILLED","OPEN")</f>
        <v/>
      </c>
      <c r="N1614" s="13">
        <f>IF(SUMIFS(tblTime[Hours],tblTime[Date],tblTime[[#This Row],[Date]]) &gt; 20, "⚠ Over 20 hours!", "")</f>
        <v/>
      </c>
    </row>
    <row r="1615" hidden="1">
      <c r="B1615" s="14">
        <f>7+B1515</f>
        <v/>
      </c>
      <c r="C1615" s="15">
        <f>C1595</f>
        <v/>
      </c>
      <c r="D1615" s="13">
        <f>$G$2</f>
        <v/>
      </c>
      <c r="E1615" s="13">
        <f>IFERROR(_xlfn.XLOOKUP(D1615,tblEmployees[EmployeeName],tblEmployees[HomeDepartment],""),"")</f>
        <v/>
      </c>
      <c r="F1615" s="17" t="n"/>
      <c r="G1615" s="17" t="n"/>
      <c r="H1615" s="13">
        <f>IFERROR(INDEX(tblTasks[SuggestedCategory],MATCH(tblTime[[#This Row],[TaskName]],tblTasks[TaskName],0)),"")</f>
        <v/>
      </c>
      <c r="I1615" s="17" t="n"/>
      <c r="J1615" s="13">
        <f>IF(tblTime[[#This Row],[CategoryOverwrite]]="",tblTime[[#This Row],[SuggCategory]],tblTime[[#This Row],[CategoryOverwrite]])</f>
        <v/>
      </c>
      <c r="K1615" s="17" t="n"/>
      <c r="L1615" s="17" t="n"/>
      <c r="M1615" s="13">
        <f>IF(COUNTA(tblTime[[#This Row],[TaskName]:[Entity]],tblTime[[#This Row],[FinalCategory]:[Hours]])=4,"FILLED","OPEN")</f>
        <v/>
      </c>
      <c r="N1615" s="13">
        <f>IF(SUMIFS(tblTime[Hours],tblTime[Date],tblTime[[#This Row],[Date]]) &gt; 20, "⚠ Over 20 hours!", "")</f>
        <v/>
      </c>
    </row>
    <row r="1616" hidden="1">
      <c r="B1616" s="14">
        <f>7+B1516</f>
        <v/>
      </c>
      <c r="C1616" s="15">
        <f>C1596</f>
        <v/>
      </c>
      <c r="D1616" s="13">
        <f>$G$2</f>
        <v/>
      </c>
      <c r="E1616" s="13">
        <f>IFERROR(_xlfn.XLOOKUP(D1616,tblEmployees[EmployeeName],tblEmployees[HomeDepartment],""),"")</f>
        <v/>
      </c>
      <c r="F1616" s="17" t="n"/>
      <c r="G1616" s="17" t="n"/>
      <c r="H1616" s="13">
        <f>IFERROR(INDEX(tblTasks[SuggestedCategory],MATCH(tblTime[[#This Row],[TaskName]],tblTasks[TaskName],0)),"")</f>
        <v/>
      </c>
      <c r="I1616" s="17" t="n"/>
      <c r="J1616" s="13">
        <f>IF(tblTime[[#This Row],[CategoryOverwrite]]="",tblTime[[#This Row],[SuggCategory]],tblTime[[#This Row],[CategoryOverwrite]])</f>
        <v/>
      </c>
      <c r="K1616" s="17" t="n"/>
      <c r="L1616" s="17" t="n"/>
      <c r="M1616" s="13">
        <f>IF(COUNTA(tblTime[[#This Row],[TaskName]:[Entity]],tblTime[[#This Row],[FinalCategory]:[Hours]])=4,"FILLED","OPEN")</f>
        <v/>
      </c>
      <c r="N1616" s="13">
        <f>IF(SUMIFS(tblTime[Hours],tblTime[Date],tblTime[[#This Row],[Date]]) &gt; 20, "⚠ Over 20 hours!", "")</f>
        <v/>
      </c>
    </row>
    <row r="1617" hidden="1">
      <c r="B1617" s="14">
        <f>7+B1517</f>
        <v/>
      </c>
      <c r="C1617" s="15">
        <f>C1597</f>
        <v/>
      </c>
      <c r="D1617" s="13">
        <f>$G$2</f>
        <v/>
      </c>
      <c r="E1617" s="13">
        <f>IFERROR(_xlfn.XLOOKUP(D1617,tblEmployees[EmployeeName],tblEmployees[HomeDepartment],""),"")</f>
        <v/>
      </c>
      <c r="F1617" s="17" t="n"/>
      <c r="G1617" s="17" t="n"/>
      <c r="H1617" s="13">
        <f>IFERROR(INDEX(tblTasks[SuggestedCategory],MATCH(tblTime[[#This Row],[TaskName]],tblTasks[TaskName],0)),"")</f>
        <v/>
      </c>
      <c r="I1617" s="17" t="n"/>
      <c r="J1617" s="13">
        <f>IF(tblTime[[#This Row],[CategoryOverwrite]]="",tblTime[[#This Row],[SuggCategory]],tblTime[[#This Row],[CategoryOverwrite]])</f>
        <v/>
      </c>
      <c r="K1617" s="17" t="n"/>
      <c r="L1617" s="17" t="n"/>
      <c r="M1617" s="13">
        <f>IF(COUNTA(tblTime[[#This Row],[TaskName]:[Entity]],tblTime[[#This Row],[FinalCategory]:[Hours]])=4,"FILLED","OPEN")</f>
        <v/>
      </c>
      <c r="N1617" s="13">
        <f>IF(SUMIFS(tblTime[Hours],tblTime[Date],tblTime[[#This Row],[Date]]) &gt; 20, "⚠ Over 20 hours!", "")</f>
        <v/>
      </c>
    </row>
    <row r="1618" hidden="1">
      <c r="B1618" s="14">
        <f>7+B1518</f>
        <v/>
      </c>
      <c r="C1618" s="15">
        <f>C1598</f>
        <v/>
      </c>
      <c r="D1618" s="13">
        <f>$G$2</f>
        <v/>
      </c>
      <c r="E1618" s="13">
        <f>IFERROR(_xlfn.XLOOKUP(D1618,tblEmployees[EmployeeName],tblEmployees[HomeDepartment],""),"")</f>
        <v/>
      </c>
      <c r="F1618" s="17" t="n"/>
      <c r="G1618" s="17" t="n"/>
      <c r="H1618" s="13">
        <f>IFERROR(INDEX(tblTasks[SuggestedCategory],MATCH(tblTime[[#This Row],[TaskName]],tblTasks[TaskName],0)),"")</f>
        <v/>
      </c>
      <c r="I1618" s="17" t="n"/>
      <c r="J1618" s="13">
        <f>IF(tblTime[[#This Row],[CategoryOverwrite]]="",tblTime[[#This Row],[SuggCategory]],tblTime[[#This Row],[CategoryOverwrite]])</f>
        <v/>
      </c>
      <c r="K1618" s="17" t="n"/>
      <c r="L1618" s="17" t="n"/>
      <c r="M1618" s="13">
        <f>IF(COUNTA(tblTime[[#This Row],[TaskName]:[Entity]],tblTime[[#This Row],[FinalCategory]:[Hours]])=4,"FILLED","OPEN")</f>
        <v/>
      </c>
      <c r="N1618" s="13">
        <f>IF(SUMIFS(tblTime[Hours],tblTime[Date],tblTime[[#This Row],[Date]]) &gt; 20, "⚠ Over 20 hours!", "")</f>
        <v/>
      </c>
    </row>
    <row r="1619" hidden="1">
      <c r="B1619" s="14">
        <f>7+B1519</f>
        <v/>
      </c>
      <c r="C1619" s="15">
        <f>C1599</f>
        <v/>
      </c>
      <c r="D1619" s="13">
        <f>$G$2</f>
        <v/>
      </c>
      <c r="E1619" s="13">
        <f>IFERROR(_xlfn.XLOOKUP(D1619,tblEmployees[EmployeeName],tblEmployees[HomeDepartment],""),"")</f>
        <v/>
      </c>
      <c r="F1619" s="17" t="n"/>
      <c r="G1619" s="17" t="n"/>
      <c r="H1619" s="13">
        <f>IFERROR(INDEX(tblTasks[SuggestedCategory],MATCH(tblTime[[#This Row],[TaskName]],tblTasks[TaskName],0)),"")</f>
        <v/>
      </c>
      <c r="I1619" s="17" t="n"/>
      <c r="J1619" s="13">
        <f>IF(tblTime[[#This Row],[CategoryOverwrite]]="",tblTime[[#This Row],[SuggCategory]],tblTime[[#This Row],[CategoryOverwrite]])</f>
        <v/>
      </c>
      <c r="K1619" s="17" t="n"/>
      <c r="L1619" s="17" t="n"/>
      <c r="M1619" s="13">
        <f>IF(COUNTA(tblTime[[#This Row],[TaskName]:[Entity]],tblTime[[#This Row],[FinalCategory]:[Hours]])=4,"FILLED","OPEN")</f>
        <v/>
      </c>
      <c r="N1619" s="13">
        <f>IF(SUMIFS(tblTime[Hours],tblTime[Date],tblTime[[#This Row],[Date]]) &gt; 20, "⚠ Over 20 hours!", "")</f>
        <v/>
      </c>
    </row>
    <row r="1620" hidden="1">
      <c r="B1620" s="14">
        <f>7+B1520</f>
        <v/>
      </c>
      <c r="C1620" s="15">
        <f>C1600</f>
        <v/>
      </c>
      <c r="D1620" s="13">
        <f>$G$2</f>
        <v/>
      </c>
      <c r="E1620" s="13">
        <f>IFERROR(_xlfn.XLOOKUP(D1620,tblEmployees[EmployeeName],tblEmployees[HomeDepartment],""),"")</f>
        <v/>
      </c>
      <c r="F1620" s="17" t="n"/>
      <c r="G1620" s="17" t="n"/>
      <c r="H1620" s="13">
        <f>IFERROR(INDEX(tblTasks[SuggestedCategory],MATCH(tblTime[[#This Row],[TaskName]],tblTasks[TaskName],0)),"")</f>
        <v/>
      </c>
      <c r="I1620" s="17" t="n"/>
      <c r="J1620" s="13">
        <f>IF(tblTime[[#This Row],[CategoryOverwrite]]="",tblTime[[#This Row],[SuggCategory]],tblTime[[#This Row],[CategoryOverwrite]])</f>
        <v/>
      </c>
      <c r="K1620" s="17" t="n"/>
      <c r="L1620" s="17" t="n"/>
      <c r="M1620" s="13">
        <f>IF(COUNTA(tblTime[[#This Row],[TaskName]:[Entity]],tblTime[[#This Row],[FinalCategory]:[Hours]])=4,"FILLED","OPEN")</f>
        <v/>
      </c>
      <c r="N1620" s="13">
        <f>IF(SUMIFS(tblTime[Hours],tblTime[Date],tblTime[[#This Row],[Date]]) &gt; 20, "⚠ Over 20 hours!", "")</f>
        <v/>
      </c>
    </row>
    <row r="1621" hidden="1">
      <c r="B1621" s="14">
        <f>7+B1521</f>
        <v/>
      </c>
      <c r="C1621" s="15">
        <f>C1601</f>
        <v/>
      </c>
      <c r="D1621" s="13">
        <f>$G$2</f>
        <v/>
      </c>
      <c r="E1621" s="13">
        <f>IFERROR(_xlfn.XLOOKUP(D1621,tblEmployees[EmployeeName],tblEmployees[HomeDepartment],""),"")</f>
        <v/>
      </c>
      <c r="F1621" s="17" t="n"/>
      <c r="G1621" s="17" t="n"/>
      <c r="H1621" s="13">
        <f>IFERROR(INDEX(tblTasks[SuggestedCategory],MATCH(tblTime[[#This Row],[TaskName]],tblTasks[TaskName],0)),"")</f>
        <v/>
      </c>
      <c r="I1621" s="17" t="n"/>
      <c r="J1621" s="13">
        <f>IF(tblTime[[#This Row],[CategoryOverwrite]]="",tblTime[[#This Row],[SuggCategory]],tblTime[[#This Row],[CategoryOverwrite]])</f>
        <v/>
      </c>
      <c r="K1621" s="17" t="n"/>
      <c r="L1621" s="17" t="n"/>
      <c r="M1621" s="13">
        <f>IF(COUNTA(tblTime[[#This Row],[TaskName]:[Entity]],tblTime[[#This Row],[FinalCategory]:[Hours]])=4,"FILLED","OPEN")</f>
        <v/>
      </c>
      <c r="N1621" s="13">
        <f>IF(SUMIFS(tblTime[Hours],tblTime[Date],tblTime[[#This Row],[Date]]) &gt; 20, "⚠ Over 20 hours!", "")</f>
        <v/>
      </c>
    </row>
    <row r="1622" hidden="1">
      <c r="B1622" s="14">
        <f>7+B1522</f>
        <v/>
      </c>
      <c r="C1622" s="15">
        <f>C1602</f>
        <v/>
      </c>
      <c r="D1622" s="13">
        <f>$G$2</f>
        <v/>
      </c>
      <c r="E1622" s="13">
        <f>IFERROR(_xlfn.XLOOKUP(D1622,tblEmployees[EmployeeName],tblEmployees[HomeDepartment],""),"")</f>
        <v/>
      </c>
      <c r="F1622" s="17" t="n"/>
      <c r="G1622" s="17" t="n"/>
      <c r="H1622" s="13">
        <f>IFERROR(INDEX(tblTasks[SuggestedCategory],MATCH(tblTime[[#This Row],[TaskName]],tblTasks[TaskName],0)),"")</f>
        <v/>
      </c>
      <c r="I1622" s="17" t="n"/>
      <c r="J1622" s="13">
        <f>IF(tblTime[[#This Row],[CategoryOverwrite]]="",tblTime[[#This Row],[SuggCategory]],tblTime[[#This Row],[CategoryOverwrite]])</f>
        <v/>
      </c>
      <c r="K1622" s="17" t="n"/>
      <c r="L1622" s="17" t="n"/>
      <c r="M1622" s="13">
        <f>IF(COUNTA(tblTime[[#This Row],[TaskName]:[Entity]],tblTime[[#This Row],[FinalCategory]:[Hours]])=4,"FILLED","OPEN")</f>
        <v/>
      </c>
      <c r="N1622" s="13">
        <f>IF(SUMIFS(tblTime[Hours],tblTime[Date],tblTime[[#This Row],[Date]]) &gt; 20, "⚠ Over 20 hours!", "")</f>
        <v/>
      </c>
    </row>
    <row r="1623" hidden="1">
      <c r="B1623" s="14">
        <f>7+B1523</f>
        <v/>
      </c>
      <c r="C1623" s="15">
        <f>C1603</f>
        <v/>
      </c>
      <c r="D1623" s="13">
        <f>$G$2</f>
        <v/>
      </c>
      <c r="E1623" s="13">
        <f>IFERROR(_xlfn.XLOOKUP(D1623,tblEmployees[EmployeeName],tblEmployees[HomeDepartment],""),"")</f>
        <v/>
      </c>
      <c r="F1623" s="17" t="n"/>
      <c r="G1623" s="17" t="n"/>
      <c r="H1623" s="13">
        <f>IFERROR(INDEX(tblTasks[SuggestedCategory],MATCH(tblTime[[#This Row],[TaskName]],tblTasks[TaskName],0)),"")</f>
        <v/>
      </c>
      <c r="I1623" s="17" t="n"/>
      <c r="J1623" s="13">
        <f>IF(tblTime[[#This Row],[CategoryOverwrite]]="",tblTime[[#This Row],[SuggCategory]],tblTime[[#This Row],[CategoryOverwrite]])</f>
        <v/>
      </c>
      <c r="K1623" s="17" t="n"/>
      <c r="L1623" s="17" t="n"/>
      <c r="M1623" s="13">
        <f>IF(COUNTA(tblTime[[#This Row],[TaskName]:[Entity]],tblTime[[#This Row],[FinalCategory]:[Hours]])=4,"FILLED","OPEN")</f>
        <v/>
      </c>
      <c r="N1623" s="13">
        <f>IF(SUMIFS(tblTime[Hours],tblTime[Date],tblTime[[#This Row],[Date]]) &gt; 20, "⚠ Over 20 hours!", "")</f>
        <v/>
      </c>
    </row>
    <row r="1624" hidden="1">
      <c r="B1624" s="14">
        <f>7+B1524</f>
        <v/>
      </c>
      <c r="C1624" s="15">
        <f>C1604</f>
        <v/>
      </c>
      <c r="D1624" s="13">
        <f>$G$2</f>
        <v/>
      </c>
      <c r="E1624" s="13">
        <f>IFERROR(_xlfn.XLOOKUP(D1624,tblEmployees[EmployeeName],tblEmployees[HomeDepartment],""),"")</f>
        <v/>
      </c>
      <c r="F1624" s="17" t="n"/>
      <c r="G1624" s="17" t="n"/>
      <c r="H1624" s="13">
        <f>IFERROR(INDEX(tblTasks[SuggestedCategory],MATCH(tblTime[[#This Row],[TaskName]],tblTasks[TaskName],0)),"")</f>
        <v/>
      </c>
      <c r="I1624" s="17" t="n"/>
      <c r="J1624" s="13">
        <f>IF(tblTime[[#This Row],[CategoryOverwrite]]="",tblTime[[#This Row],[SuggCategory]],tblTime[[#This Row],[CategoryOverwrite]])</f>
        <v/>
      </c>
      <c r="K1624" s="17" t="n"/>
      <c r="L1624" s="17" t="n"/>
      <c r="M1624" s="13">
        <f>IF(COUNTA(tblTime[[#This Row],[TaskName]:[Entity]],tblTime[[#This Row],[FinalCategory]:[Hours]])=4,"FILLED","OPEN")</f>
        <v/>
      </c>
      <c r="N1624" s="13">
        <f>IF(SUMIFS(tblTime[Hours],tblTime[Date],tblTime[[#This Row],[Date]]) &gt; 20, "⚠ Over 20 hours!", "")</f>
        <v/>
      </c>
    </row>
    <row r="1625" hidden="1">
      <c r="B1625" s="14">
        <f>7+B1525</f>
        <v/>
      </c>
      <c r="C1625" s="15">
        <f>C1605</f>
        <v/>
      </c>
      <c r="D1625" s="13">
        <f>$G$2</f>
        <v/>
      </c>
      <c r="E1625" s="13">
        <f>IFERROR(_xlfn.XLOOKUP(D1625,tblEmployees[EmployeeName],tblEmployees[HomeDepartment],""),"")</f>
        <v/>
      </c>
      <c r="F1625" s="17" t="n"/>
      <c r="G1625" s="17" t="n"/>
      <c r="H1625" s="13">
        <f>IFERROR(INDEX(tblTasks[SuggestedCategory],MATCH(tblTime[[#This Row],[TaskName]],tblTasks[TaskName],0)),"")</f>
        <v/>
      </c>
      <c r="I1625" s="17" t="n"/>
      <c r="J1625" s="13">
        <f>IF(tblTime[[#This Row],[CategoryOverwrite]]="",tblTime[[#This Row],[SuggCategory]],tblTime[[#This Row],[CategoryOverwrite]])</f>
        <v/>
      </c>
      <c r="K1625" s="17" t="n"/>
      <c r="L1625" s="17" t="n"/>
      <c r="M1625" s="13">
        <f>IF(COUNTA(tblTime[[#This Row],[TaskName]:[Entity]],tblTime[[#This Row],[FinalCategory]:[Hours]])=4,"FILLED","OPEN")</f>
        <v/>
      </c>
      <c r="N1625" s="13">
        <f>IF(SUMIFS(tblTime[Hours],tblTime[Date],tblTime[[#This Row],[Date]]) &gt; 20, "⚠ Over 20 hours!", "")</f>
        <v/>
      </c>
    </row>
    <row r="1626" hidden="1">
      <c r="B1626" s="14">
        <f>7+B1526</f>
        <v/>
      </c>
      <c r="C1626" s="15">
        <f>C1606</f>
        <v/>
      </c>
      <c r="D1626" s="13">
        <f>$G$2</f>
        <v/>
      </c>
      <c r="E1626" s="13">
        <f>IFERROR(_xlfn.XLOOKUP(D1626,tblEmployees[EmployeeName],tblEmployees[HomeDepartment],""),"")</f>
        <v/>
      </c>
      <c r="F1626" s="17" t="n"/>
      <c r="G1626" s="17" t="n"/>
      <c r="H1626" s="13">
        <f>IFERROR(INDEX(tblTasks[SuggestedCategory],MATCH(tblTime[[#This Row],[TaskName]],tblTasks[TaskName],0)),"")</f>
        <v/>
      </c>
      <c r="I1626" s="17" t="n"/>
      <c r="J1626" s="13">
        <f>IF(tblTime[[#This Row],[CategoryOverwrite]]="",tblTime[[#This Row],[SuggCategory]],tblTime[[#This Row],[CategoryOverwrite]])</f>
        <v/>
      </c>
      <c r="K1626" s="17" t="n"/>
      <c r="L1626" s="17" t="n"/>
      <c r="M1626" s="13">
        <f>IF(COUNTA(tblTime[[#This Row],[TaskName]:[Entity]],tblTime[[#This Row],[FinalCategory]:[Hours]])=4,"FILLED","OPEN")</f>
        <v/>
      </c>
      <c r="N1626" s="13">
        <f>IF(SUMIFS(tblTime[Hours],tblTime[Date],tblTime[[#This Row],[Date]]) &gt; 20, "⚠ Over 20 hours!", "")</f>
        <v/>
      </c>
    </row>
    <row r="1627" hidden="1">
      <c r="B1627" s="14">
        <f>7+B1527</f>
        <v/>
      </c>
      <c r="C1627" s="15">
        <f>C1607</f>
        <v/>
      </c>
      <c r="D1627" s="13">
        <f>$G$2</f>
        <v/>
      </c>
      <c r="E1627" s="13">
        <f>IFERROR(_xlfn.XLOOKUP(D1627,tblEmployees[EmployeeName],tblEmployees[HomeDepartment],""),"")</f>
        <v/>
      </c>
      <c r="F1627" s="17" t="n"/>
      <c r="G1627" s="17" t="n"/>
      <c r="H1627" s="13">
        <f>IFERROR(INDEX(tblTasks[SuggestedCategory],MATCH(tblTime[[#This Row],[TaskName]],tblTasks[TaskName],0)),"")</f>
        <v/>
      </c>
      <c r="I1627" s="17" t="n"/>
      <c r="J1627" s="13">
        <f>IF(tblTime[[#This Row],[CategoryOverwrite]]="",tblTime[[#This Row],[SuggCategory]],tblTime[[#This Row],[CategoryOverwrite]])</f>
        <v/>
      </c>
      <c r="K1627" s="17" t="n"/>
      <c r="L1627" s="17" t="n"/>
      <c r="M1627" s="13">
        <f>IF(COUNTA(tblTime[[#This Row],[TaskName]:[Entity]],tblTime[[#This Row],[FinalCategory]:[Hours]])=4,"FILLED","OPEN")</f>
        <v/>
      </c>
      <c r="N1627" s="13">
        <f>IF(SUMIFS(tblTime[Hours],tblTime[Date],tblTime[[#This Row],[Date]]) &gt; 20, "⚠ Over 20 hours!", "")</f>
        <v/>
      </c>
    </row>
    <row r="1628" hidden="1">
      <c r="B1628" s="14">
        <f>7+B1528</f>
        <v/>
      </c>
      <c r="C1628" s="15">
        <f>C1608</f>
        <v/>
      </c>
      <c r="D1628" s="13">
        <f>$G$2</f>
        <v/>
      </c>
      <c r="E1628" s="13">
        <f>IFERROR(_xlfn.XLOOKUP(D1628,tblEmployees[EmployeeName],tblEmployees[HomeDepartment],""),"")</f>
        <v/>
      </c>
      <c r="F1628" s="17" t="n"/>
      <c r="G1628" s="17" t="n"/>
      <c r="H1628" s="13">
        <f>IFERROR(INDEX(tblTasks[SuggestedCategory],MATCH(tblTime[[#This Row],[TaskName]],tblTasks[TaskName],0)),"")</f>
        <v/>
      </c>
      <c r="I1628" s="17" t="n"/>
      <c r="J1628" s="13">
        <f>IF(tblTime[[#This Row],[CategoryOverwrite]]="",tblTime[[#This Row],[SuggCategory]],tblTime[[#This Row],[CategoryOverwrite]])</f>
        <v/>
      </c>
      <c r="K1628" s="17" t="n"/>
      <c r="L1628" s="17" t="n"/>
      <c r="M1628" s="13">
        <f>IF(COUNTA(tblTime[[#This Row],[TaskName]:[Entity]],tblTime[[#This Row],[FinalCategory]:[Hours]])=4,"FILLED","OPEN")</f>
        <v/>
      </c>
      <c r="N1628" s="13">
        <f>IF(SUMIFS(tblTime[Hours],tblTime[Date],tblTime[[#This Row],[Date]]) &gt; 20, "⚠ Over 20 hours!", "")</f>
        <v/>
      </c>
    </row>
    <row r="1629" hidden="1">
      <c r="B1629" s="14">
        <f>7+B1529</f>
        <v/>
      </c>
      <c r="C1629" s="15">
        <f>C1609</f>
        <v/>
      </c>
      <c r="D1629" s="13">
        <f>$G$2</f>
        <v/>
      </c>
      <c r="E1629" s="13">
        <f>IFERROR(_xlfn.XLOOKUP(D1629,tblEmployees[EmployeeName],tblEmployees[HomeDepartment],""),"")</f>
        <v/>
      </c>
      <c r="F1629" s="17" t="n"/>
      <c r="G1629" s="17" t="n"/>
      <c r="H1629" s="13">
        <f>IFERROR(INDEX(tblTasks[SuggestedCategory],MATCH(tblTime[[#This Row],[TaskName]],tblTasks[TaskName],0)),"")</f>
        <v/>
      </c>
      <c r="I1629" s="17" t="n"/>
      <c r="J1629" s="13">
        <f>IF(tblTime[[#This Row],[CategoryOverwrite]]="",tblTime[[#This Row],[SuggCategory]],tblTime[[#This Row],[CategoryOverwrite]])</f>
        <v/>
      </c>
      <c r="K1629" s="17" t="n"/>
      <c r="L1629" s="17" t="n"/>
      <c r="M1629" s="13">
        <f>IF(COUNTA(tblTime[[#This Row],[TaskName]:[Entity]],tblTime[[#This Row],[FinalCategory]:[Hours]])=4,"FILLED","OPEN")</f>
        <v/>
      </c>
      <c r="N1629" s="13">
        <f>IF(SUMIFS(tblTime[Hours],tblTime[Date],tblTime[[#This Row],[Date]]) &gt; 20, "⚠ Over 20 hours!", "")</f>
        <v/>
      </c>
    </row>
    <row r="1630" hidden="1">
      <c r="B1630" s="14">
        <f>7+B1530</f>
        <v/>
      </c>
      <c r="C1630" s="15">
        <f>C1610</f>
        <v/>
      </c>
      <c r="D1630" s="13">
        <f>$G$2</f>
        <v/>
      </c>
      <c r="E1630" s="13">
        <f>IFERROR(_xlfn.XLOOKUP(D1630,tblEmployees[EmployeeName],tblEmployees[HomeDepartment],""),"")</f>
        <v/>
      </c>
      <c r="F1630" s="17" t="n"/>
      <c r="G1630" s="17" t="n"/>
      <c r="H1630" s="13">
        <f>IFERROR(INDEX(tblTasks[SuggestedCategory],MATCH(tblTime[[#This Row],[TaskName]],tblTasks[TaskName],0)),"")</f>
        <v/>
      </c>
      <c r="I1630" s="17" t="n"/>
      <c r="J1630" s="13">
        <f>IF(tblTime[[#This Row],[CategoryOverwrite]]="",tblTime[[#This Row],[SuggCategory]],tblTime[[#This Row],[CategoryOverwrite]])</f>
        <v/>
      </c>
      <c r="K1630" s="17" t="n"/>
      <c r="L1630" s="17" t="n"/>
      <c r="M1630" s="13">
        <f>IF(COUNTA(tblTime[[#This Row],[TaskName]:[Entity]],tblTime[[#This Row],[FinalCategory]:[Hours]])=4,"FILLED","OPEN")</f>
        <v/>
      </c>
      <c r="N1630" s="13">
        <f>IF(SUMIFS(tblTime[Hours],tblTime[Date],tblTime[[#This Row],[Date]]) &gt; 20, "⚠ Over 20 hours!", "")</f>
        <v/>
      </c>
    </row>
    <row r="1631" hidden="1">
      <c r="B1631" s="14">
        <f>7+B1531</f>
        <v/>
      </c>
      <c r="C1631" s="15">
        <f>C1611</f>
        <v/>
      </c>
      <c r="D1631" s="13">
        <f>$G$2</f>
        <v/>
      </c>
      <c r="E1631" s="13">
        <f>IFERROR(_xlfn.XLOOKUP(D1631,tblEmployees[EmployeeName],tblEmployees[HomeDepartment],""),"")</f>
        <v/>
      </c>
      <c r="F1631" s="17" t="n"/>
      <c r="G1631" s="17" t="n"/>
      <c r="H1631" s="13">
        <f>IFERROR(INDEX(tblTasks[SuggestedCategory],MATCH(tblTime[[#This Row],[TaskName]],tblTasks[TaskName],0)),"")</f>
        <v/>
      </c>
      <c r="I1631" s="17" t="n"/>
      <c r="J1631" s="13">
        <f>IF(tblTime[[#This Row],[CategoryOverwrite]]="",tblTime[[#This Row],[SuggCategory]],tblTime[[#This Row],[CategoryOverwrite]])</f>
        <v/>
      </c>
      <c r="K1631" s="17" t="n"/>
      <c r="L1631" s="17" t="n"/>
      <c r="M1631" s="13">
        <f>IF(COUNTA(tblTime[[#This Row],[TaskName]:[Entity]],tblTime[[#This Row],[FinalCategory]:[Hours]])=4,"FILLED","OPEN")</f>
        <v/>
      </c>
      <c r="N1631" s="13">
        <f>IF(SUMIFS(tblTime[Hours],tblTime[Date],tblTime[[#This Row],[Date]]) &gt; 20, "⚠ Over 20 hours!", "")</f>
        <v/>
      </c>
    </row>
    <row r="1632" hidden="1">
      <c r="B1632" s="14">
        <f>7+B1532</f>
        <v/>
      </c>
      <c r="C1632" s="15">
        <f>C1612</f>
        <v/>
      </c>
      <c r="D1632" s="13">
        <f>$G$2</f>
        <v/>
      </c>
      <c r="E1632" s="13">
        <f>IFERROR(_xlfn.XLOOKUP(D1632,tblEmployees[EmployeeName],tblEmployees[HomeDepartment],""),"")</f>
        <v/>
      </c>
      <c r="F1632" s="17" t="n"/>
      <c r="G1632" s="17" t="n"/>
      <c r="H1632" s="13">
        <f>IFERROR(INDEX(tblTasks[SuggestedCategory],MATCH(tblTime[[#This Row],[TaskName]],tblTasks[TaskName],0)),"")</f>
        <v/>
      </c>
      <c r="I1632" s="17" t="n"/>
      <c r="J1632" s="13">
        <f>IF(tblTime[[#This Row],[CategoryOverwrite]]="",tblTime[[#This Row],[SuggCategory]],tblTime[[#This Row],[CategoryOverwrite]])</f>
        <v/>
      </c>
      <c r="K1632" s="17" t="n"/>
      <c r="L1632" s="17" t="n"/>
      <c r="M1632" s="13">
        <f>IF(COUNTA(tblTime[[#This Row],[TaskName]:[Entity]],tblTime[[#This Row],[FinalCategory]:[Hours]])=4,"FILLED","OPEN")</f>
        <v/>
      </c>
      <c r="N1632" s="13">
        <f>IF(SUMIFS(tblTime[Hours],tblTime[Date],tblTime[[#This Row],[Date]]) &gt; 20, "⚠ Over 20 hours!", "")</f>
        <v/>
      </c>
    </row>
    <row r="1633" hidden="1">
      <c r="B1633" s="14">
        <f>7+B1533</f>
        <v/>
      </c>
      <c r="C1633" s="15">
        <f>C1613</f>
        <v/>
      </c>
      <c r="D1633" s="13">
        <f>$G$2</f>
        <v/>
      </c>
      <c r="E1633" s="13">
        <f>IFERROR(_xlfn.XLOOKUP(D1633,tblEmployees[EmployeeName],tblEmployees[HomeDepartment],""),"")</f>
        <v/>
      </c>
      <c r="F1633" s="17" t="n"/>
      <c r="G1633" s="17" t="n"/>
      <c r="H1633" s="13">
        <f>IFERROR(INDEX(tblTasks[SuggestedCategory],MATCH(tblTime[[#This Row],[TaskName]],tblTasks[TaskName],0)),"")</f>
        <v/>
      </c>
      <c r="I1633" s="17" t="n"/>
      <c r="J1633" s="13">
        <f>IF(tblTime[[#This Row],[CategoryOverwrite]]="",tblTime[[#This Row],[SuggCategory]],tblTime[[#This Row],[CategoryOverwrite]])</f>
        <v/>
      </c>
      <c r="K1633" s="17" t="n"/>
      <c r="L1633" s="17" t="n"/>
      <c r="M1633" s="13">
        <f>IF(COUNTA(tblTime[[#This Row],[TaskName]:[Entity]],tblTime[[#This Row],[FinalCategory]:[Hours]])=4,"FILLED","OPEN")</f>
        <v/>
      </c>
      <c r="N1633" s="13">
        <f>IF(SUMIFS(tblTime[Hours],tblTime[Date],tblTime[[#This Row],[Date]]) &gt; 20, "⚠ Over 20 hours!", "")</f>
        <v/>
      </c>
    </row>
    <row r="1634" hidden="1">
      <c r="B1634" s="14">
        <f>7+B1534</f>
        <v/>
      </c>
      <c r="C1634" s="15">
        <f>C1614</f>
        <v/>
      </c>
      <c r="D1634" s="13">
        <f>$G$2</f>
        <v/>
      </c>
      <c r="E1634" s="13">
        <f>IFERROR(_xlfn.XLOOKUP(D1634,tblEmployees[EmployeeName],tblEmployees[HomeDepartment],""),"")</f>
        <v/>
      </c>
      <c r="F1634" s="17" t="n"/>
      <c r="G1634" s="17" t="n"/>
      <c r="H1634" s="13">
        <f>IFERROR(INDEX(tblTasks[SuggestedCategory],MATCH(tblTime[[#This Row],[TaskName]],tblTasks[TaskName],0)),"")</f>
        <v/>
      </c>
      <c r="I1634" s="17" t="n"/>
      <c r="J1634" s="13">
        <f>IF(tblTime[[#This Row],[CategoryOverwrite]]="",tblTime[[#This Row],[SuggCategory]],tblTime[[#This Row],[CategoryOverwrite]])</f>
        <v/>
      </c>
      <c r="K1634" s="17" t="n"/>
      <c r="L1634" s="17" t="n"/>
      <c r="M1634" s="13">
        <f>IF(COUNTA(tblTime[[#This Row],[TaskName]:[Entity]],tblTime[[#This Row],[FinalCategory]:[Hours]])=4,"FILLED","OPEN")</f>
        <v/>
      </c>
      <c r="N1634" s="13">
        <f>IF(SUMIFS(tblTime[Hours],tblTime[Date],tblTime[[#This Row],[Date]]) &gt; 20, "⚠ Over 20 hours!", "")</f>
        <v/>
      </c>
    </row>
    <row r="1635" hidden="1">
      <c r="B1635" s="14">
        <f>7+B1535</f>
        <v/>
      </c>
      <c r="C1635" s="15">
        <f>C1615</f>
        <v/>
      </c>
      <c r="D1635" s="13">
        <f>$G$2</f>
        <v/>
      </c>
      <c r="E1635" s="13">
        <f>IFERROR(_xlfn.XLOOKUP(D1635,tblEmployees[EmployeeName],tblEmployees[HomeDepartment],""),"")</f>
        <v/>
      </c>
      <c r="F1635" s="17" t="n"/>
      <c r="G1635" s="17" t="n"/>
      <c r="H1635" s="13">
        <f>IFERROR(INDEX(tblTasks[SuggestedCategory],MATCH(tblTime[[#This Row],[TaskName]],tblTasks[TaskName],0)),"")</f>
        <v/>
      </c>
      <c r="I1635" s="17" t="n"/>
      <c r="J1635" s="13">
        <f>IF(tblTime[[#This Row],[CategoryOverwrite]]="",tblTime[[#This Row],[SuggCategory]],tblTime[[#This Row],[CategoryOverwrite]])</f>
        <v/>
      </c>
      <c r="K1635" s="17" t="n"/>
      <c r="L1635" s="17" t="n"/>
      <c r="M1635" s="13">
        <f>IF(COUNTA(tblTime[[#This Row],[TaskName]:[Entity]],tblTime[[#This Row],[FinalCategory]:[Hours]])=4,"FILLED","OPEN")</f>
        <v/>
      </c>
      <c r="N1635" s="13">
        <f>IF(SUMIFS(tblTime[Hours],tblTime[Date],tblTime[[#This Row],[Date]]) &gt; 20, "⚠ Over 20 hours!", "")</f>
        <v/>
      </c>
    </row>
    <row r="1636" hidden="1">
      <c r="B1636" s="14">
        <f>7+B1536</f>
        <v/>
      </c>
      <c r="C1636" s="15">
        <f>C1616</f>
        <v/>
      </c>
      <c r="D1636" s="13">
        <f>$G$2</f>
        <v/>
      </c>
      <c r="E1636" s="13">
        <f>IFERROR(_xlfn.XLOOKUP(D1636,tblEmployees[EmployeeName],tblEmployees[HomeDepartment],""),"")</f>
        <v/>
      </c>
      <c r="F1636" s="17" t="n"/>
      <c r="G1636" s="17" t="n"/>
      <c r="H1636" s="13">
        <f>IFERROR(INDEX(tblTasks[SuggestedCategory],MATCH(tblTime[[#This Row],[TaskName]],tblTasks[TaskName],0)),"")</f>
        <v/>
      </c>
      <c r="I1636" s="17" t="n"/>
      <c r="J1636" s="13">
        <f>IF(tblTime[[#This Row],[CategoryOverwrite]]="",tblTime[[#This Row],[SuggCategory]],tblTime[[#This Row],[CategoryOverwrite]])</f>
        <v/>
      </c>
      <c r="K1636" s="17" t="n"/>
      <c r="L1636" s="17" t="n"/>
      <c r="M1636" s="13">
        <f>IF(COUNTA(tblTime[[#This Row],[TaskName]:[Entity]],tblTime[[#This Row],[FinalCategory]:[Hours]])=4,"FILLED","OPEN")</f>
        <v/>
      </c>
      <c r="N1636" s="13">
        <f>IF(SUMIFS(tblTime[Hours],tblTime[Date],tblTime[[#This Row],[Date]]) &gt; 20, "⚠ Over 20 hours!", "")</f>
        <v/>
      </c>
    </row>
    <row r="1637" hidden="1">
      <c r="B1637" s="14">
        <f>7+B1537</f>
        <v/>
      </c>
      <c r="C1637" s="15">
        <f>C1617</f>
        <v/>
      </c>
      <c r="D1637" s="13">
        <f>$G$2</f>
        <v/>
      </c>
      <c r="E1637" s="13">
        <f>IFERROR(_xlfn.XLOOKUP(D1637,tblEmployees[EmployeeName],tblEmployees[HomeDepartment],""),"")</f>
        <v/>
      </c>
      <c r="F1637" s="17" t="n"/>
      <c r="G1637" s="17" t="n"/>
      <c r="H1637" s="13">
        <f>IFERROR(INDEX(tblTasks[SuggestedCategory],MATCH(tblTime[[#This Row],[TaskName]],tblTasks[TaskName],0)),"")</f>
        <v/>
      </c>
      <c r="I1637" s="17" t="n"/>
      <c r="J1637" s="13">
        <f>IF(tblTime[[#This Row],[CategoryOverwrite]]="",tblTime[[#This Row],[SuggCategory]],tblTime[[#This Row],[CategoryOverwrite]])</f>
        <v/>
      </c>
      <c r="K1637" s="17" t="n"/>
      <c r="L1637" s="17" t="n"/>
      <c r="M1637" s="13">
        <f>IF(COUNTA(tblTime[[#This Row],[TaskName]:[Entity]],tblTime[[#This Row],[FinalCategory]:[Hours]])=4,"FILLED","OPEN")</f>
        <v/>
      </c>
      <c r="N1637" s="13">
        <f>IF(SUMIFS(tblTime[Hours],tblTime[Date],tblTime[[#This Row],[Date]]) &gt; 20, "⚠ Over 20 hours!", "")</f>
        <v/>
      </c>
    </row>
    <row r="1638" hidden="1">
      <c r="B1638" s="14">
        <f>7+B1538</f>
        <v/>
      </c>
      <c r="C1638" s="15">
        <f>C1618</f>
        <v/>
      </c>
      <c r="D1638" s="13">
        <f>$G$2</f>
        <v/>
      </c>
      <c r="E1638" s="13">
        <f>IFERROR(_xlfn.XLOOKUP(D1638,tblEmployees[EmployeeName],tblEmployees[HomeDepartment],""),"")</f>
        <v/>
      </c>
      <c r="F1638" s="17" t="n"/>
      <c r="G1638" s="17" t="n"/>
      <c r="H1638" s="13">
        <f>IFERROR(INDEX(tblTasks[SuggestedCategory],MATCH(tblTime[[#This Row],[TaskName]],tblTasks[TaskName],0)),"")</f>
        <v/>
      </c>
      <c r="I1638" s="17" t="n"/>
      <c r="J1638" s="13">
        <f>IF(tblTime[[#This Row],[CategoryOverwrite]]="",tblTime[[#This Row],[SuggCategory]],tblTime[[#This Row],[CategoryOverwrite]])</f>
        <v/>
      </c>
      <c r="K1638" s="17" t="n"/>
      <c r="L1638" s="17" t="n"/>
      <c r="M1638" s="13">
        <f>IF(COUNTA(tblTime[[#This Row],[TaskName]:[Entity]],tblTime[[#This Row],[FinalCategory]:[Hours]])=4,"FILLED","OPEN")</f>
        <v/>
      </c>
      <c r="N1638" s="13">
        <f>IF(SUMIFS(tblTime[Hours],tblTime[Date],tblTime[[#This Row],[Date]]) &gt; 20, "⚠ Over 20 hours!", "")</f>
        <v/>
      </c>
    </row>
    <row r="1639" hidden="1">
      <c r="B1639" s="14">
        <f>7+B1539</f>
        <v/>
      </c>
      <c r="C1639" s="15">
        <f>C1619</f>
        <v/>
      </c>
      <c r="D1639" s="13">
        <f>$G$2</f>
        <v/>
      </c>
      <c r="E1639" s="13">
        <f>IFERROR(_xlfn.XLOOKUP(D1639,tblEmployees[EmployeeName],tblEmployees[HomeDepartment],""),"")</f>
        <v/>
      </c>
      <c r="F1639" s="17" t="n"/>
      <c r="G1639" s="17" t="n"/>
      <c r="H1639" s="13">
        <f>IFERROR(INDEX(tblTasks[SuggestedCategory],MATCH(tblTime[[#This Row],[TaskName]],tblTasks[TaskName],0)),"")</f>
        <v/>
      </c>
      <c r="I1639" s="17" t="n"/>
      <c r="J1639" s="13">
        <f>IF(tblTime[[#This Row],[CategoryOverwrite]]="",tblTime[[#This Row],[SuggCategory]],tblTime[[#This Row],[CategoryOverwrite]])</f>
        <v/>
      </c>
      <c r="K1639" s="17" t="n"/>
      <c r="L1639" s="17" t="n"/>
      <c r="M1639" s="13">
        <f>IF(COUNTA(tblTime[[#This Row],[TaskName]:[Entity]],tblTime[[#This Row],[FinalCategory]:[Hours]])=4,"FILLED","OPEN")</f>
        <v/>
      </c>
      <c r="N1639" s="13">
        <f>IF(SUMIFS(tblTime[Hours],tblTime[Date],tblTime[[#This Row],[Date]]) &gt; 20, "⚠ Over 20 hours!", "")</f>
        <v/>
      </c>
    </row>
    <row r="1640" hidden="1">
      <c r="B1640" s="14">
        <f>7+B1540</f>
        <v/>
      </c>
      <c r="C1640" s="15">
        <f>C1620</f>
        <v/>
      </c>
      <c r="D1640" s="13">
        <f>$G$2</f>
        <v/>
      </c>
      <c r="E1640" s="13">
        <f>IFERROR(_xlfn.XLOOKUP(D1640,tblEmployees[EmployeeName],tblEmployees[HomeDepartment],""),"")</f>
        <v/>
      </c>
      <c r="F1640" s="17" t="n"/>
      <c r="G1640" s="17" t="n"/>
      <c r="H1640" s="13">
        <f>IFERROR(INDEX(tblTasks[SuggestedCategory],MATCH(tblTime[[#This Row],[TaskName]],tblTasks[TaskName],0)),"")</f>
        <v/>
      </c>
      <c r="I1640" s="17" t="n"/>
      <c r="J1640" s="13">
        <f>IF(tblTime[[#This Row],[CategoryOverwrite]]="",tblTime[[#This Row],[SuggCategory]],tblTime[[#This Row],[CategoryOverwrite]])</f>
        <v/>
      </c>
      <c r="K1640" s="17" t="n"/>
      <c r="L1640" s="17" t="n"/>
      <c r="M1640" s="13">
        <f>IF(COUNTA(tblTime[[#This Row],[TaskName]:[Entity]],tblTime[[#This Row],[FinalCategory]:[Hours]])=4,"FILLED","OPEN")</f>
        <v/>
      </c>
      <c r="N1640" s="13">
        <f>IF(SUMIFS(tblTime[Hours],tblTime[Date],tblTime[[#This Row],[Date]]) &gt; 20, "⚠ Over 20 hours!", "")</f>
        <v/>
      </c>
    </row>
    <row r="1641" hidden="1">
      <c r="B1641" s="14">
        <f>7+B1541</f>
        <v/>
      </c>
      <c r="C1641" s="15">
        <f>C1621</f>
        <v/>
      </c>
      <c r="D1641" s="13">
        <f>$G$2</f>
        <v/>
      </c>
      <c r="E1641" s="13">
        <f>IFERROR(_xlfn.XLOOKUP(D1641,tblEmployees[EmployeeName],tblEmployees[HomeDepartment],""),"")</f>
        <v/>
      </c>
      <c r="F1641" s="17" t="n"/>
      <c r="G1641" s="17" t="n"/>
      <c r="H1641" s="13">
        <f>IFERROR(INDEX(tblTasks[SuggestedCategory],MATCH(tblTime[[#This Row],[TaskName]],tblTasks[TaskName],0)),"")</f>
        <v/>
      </c>
      <c r="I1641" s="17" t="n"/>
      <c r="J1641" s="13">
        <f>IF(tblTime[[#This Row],[CategoryOverwrite]]="",tblTime[[#This Row],[SuggCategory]],tblTime[[#This Row],[CategoryOverwrite]])</f>
        <v/>
      </c>
      <c r="K1641" s="17" t="n"/>
      <c r="L1641" s="17" t="n"/>
      <c r="M1641" s="13">
        <f>IF(COUNTA(tblTime[[#This Row],[TaskName]:[Entity]],tblTime[[#This Row],[FinalCategory]:[Hours]])=4,"FILLED","OPEN")</f>
        <v/>
      </c>
      <c r="N1641" s="13">
        <f>IF(SUMIFS(tblTime[Hours],tblTime[Date],tblTime[[#This Row],[Date]]) &gt; 20, "⚠ Over 20 hours!", "")</f>
        <v/>
      </c>
    </row>
    <row r="1642" hidden="1">
      <c r="B1642" s="14">
        <f>7+B1542</f>
        <v/>
      </c>
      <c r="C1642" s="15">
        <f>C1622</f>
        <v/>
      </c>
      <c r="D1642" s="13">
        <f>$G$2</f>
        <v/>
      </c>
      <c r="E1642" s="13">
        <f>IFERROR(_xlfn.XLOOKUP(D1642,tblEmployees[EmployeeName],tblEmployees[HomeDepartment],""),"")</f>
        <v/>
      </c>
      <c r="F1642" s="17" t="n"/>
      <c r="G1642" s="17" t="n"/>
      <c r="H1642" s="13">
        <f>IFERROR(INDEX(tblTasks[SuggestedCategory],MATCH(tblTime[[#This Row],[TaskName]],tblTasks[TaskName],0)),"")</f>
        <v/>
      </c>
      <c r="I1642" s="17" t="n"/>
      <c r="J1642" s="13">
        <f>IF(tblTime[[#This Row],[CategoryOverwrite]]="",tblTime[[#This Row],[SuggCategory]],tblTime[[#This Row],[CategoryOverwrite]])</f>
        <v/>
      </c>
      <c r="K1642" s="17" t="n"/>
      <c r="L1642" s="17" t="n"/>
      <c r="M1642" s="13">
        <f>IF(COUNTA(tblTime[[#This Row],[TaskName]:[Entity]],tblTime[[#This Row],[FinalCategory]:[Hours]])=4,"FILLED","OPEN")</f>
        <v/>
      </c>
      <c r="N1642" s="13">
        <f>IF(SUMIFS(tblTime[Hours],tblTime[Date],tblTime[[#This Row],[Date]]) &gt; 20, "⚠ Over 20 hours!", "")</f>
        <v/>
      </c>
    </row>
    <row r="1643" hidden="1">
      <c r="B1643" s="14">
        <f>7+B1543</f>
        <v/>
      </c>
      <c r="C1643" s="15">
        <f>C1623</f>
        <v/>
      </c>
      <c r="D1643" s="13">
        <f>$G$2</f>
        <v/>
      </c>
      <c r="E1643" s="13">
        <f>IFERROR(_xlfn.XLOOKUP(D1643,tblEmployees[EmployeeName],tblEmployees[HomeDepartment],""),"")</f>
        <v/>
      </c>
      <c r="F1643" s="17" t="n"/>
      <c r="G1643" s="17" t="n"/>
      <c r="H1643" s="13">
        <f>IFERROR(INDEX(tblTasks[SuggestedCategory],MATCH(tblTime[[#This Row],[TaskName]],tblTasks[TaskName],0)),"")</f>
        <v/>
      </c>
      <c r="I1643" s="17" t="n"/>
      <c r="J1643" s="13">
        <f>IF(tblTime[[#This Row],[CategoryOverwrite]]="",tblTime[[#This Row],[SuggCategory]],tblTime[[#This Row],[CategoryOverwrite]])</f>
        <v/>
      </c>
      <c r="K1643" s="17" t="n"/>
      <c r="L1643" s="17" t="n"/>
      <c r="M1643" s="13">
        <f>IF(COUNTA(tblTime[[#This Row],[TaskName]:[Entity]],tblTime[[#This Row],[FinalCategory]:[Hours]])=4,"FILLED","OPEN")</f>
        <v/>
      </c>
      <c r="N1643" s="13">
        <f>IF(SUMIFS(tblTime[Hours],tblTime[Date],tblTime[[#This Row],[Date]]) &gt; 20, "⚠ Over 20 hours!", "")</f>
        <v/>
      </c>
    </row>
    <row r="1644" hidden="1">
      <c r="B1644" s="14">
        <f>7+B1544</f>
        <v/>
      </c>
      <c r="C1644" s="15">
        <f>C1624</f>
        <v/>
      </c>
      <c r="D1644" s="13">
        <f>$G$2</f>
        <v/>
      </c>
      <c r="E1644" s="13">
        <f>IFERROR(_xlfn.XLOOKUP(D1644,tblEmployees[EmployeeName],tblEmployees[HomeDepartment],""),"")</f>
        <v/>
      </c>
      <c r="F1644" s="17" t="n"/>
      <c r="G1644" s="17" t="n"/>
      <c r="H1644" s="13">
        <f>IFERROR(INDEX(tblTasks[SuggestedCategory],MATCH(tblTime[[#This Row],[TaskName]],tblTasks[TaskName],0)),"")</f>
        <v/>
      </c>
      <c r="I1644" s="17" t="n"/>
      <c r="J1644" s="13">
        <f>IF(tblTime[[#This Row],[CategoryOverwrite]]="",tblTime[[#This Row],[SuggCategory]],tblTime[[#This Row],[CategoryOverwrite]])</f>
        <v/>
      </c>
      <c r="K1644" s="17" t="n"/>
      <c r="L1644" s="17" t="n"/>
      <c r="M1644" s="13">
        <f>IF(COUNTA(tblTime[[#This Row],[TaskName]:[Entity]],tblTime[[#This Row],[FinalCategory]:[Hours]])=4,"FILLED","OPEN")</f>
        <v/>
      </c>
      <c r="N1644" s="13">
        <f>IF(SUMIFS(tblTime[Hours],tblTime[Date],tblTime[[#This Row],[Date]]) &gt; 20, "⚠ Over 20 hours!", "")</f>
        <v/>
      </c>
    </row>
    <row r="1645" hidden="1">
      <c r="B1645" s="14">
        <f>7+B1545</f>
        <v/>
      </c>
      <c r="C1645" s="15">
        <f>C1625</f>
        <v/>
      </c>
      <c r="D1645" s="13">
        <f>$G$2</f>
        <v/>
      </c>
      <c r="E1645" s="13">
        <f>IFERROR(_xlfn.XLOOKUP(D1645,tblEmployees[EmployeeName],tblEmployees[HomeDepartment],""),"")</f>
        <v/>
      </c>
      <c r="F1645" s="17" t="n"/>
      <c r="G1645" s="17" t="n"/>
      <c r="H1645" s="13">
        <f>IFERROR(INDEX(tblTasks[SuggestedCategory],MATCH(tblTime[[#This Row],[TaskName]],tblTasks[TaskName],0)),"")</f>
        <v/>
      </c>
      <c r="I1645" s="17" t="n"/>
      <c r="J1645" s="13">
        <f>IF(tblTime[[#This Row],[CategoryOverwrite]]="",tblTime[[#This Row],[SuggCategory]],tblTime[[#This Row],[CategoryOverwrite]])</f>
        <v/>
      </c>
      <c r="K1645" s="17" t="n"/>
      <c r="L1645" s="17" t="n"/>
      <c r="M1645" s="13">
        <f>IF(COUNTA(tblTime[[#This Row],[TaskName]:[Entity]],tblTime[[#This Row],[FinalCategory]:[Hours]])=4,"FILLED","OPEN")</f>
        <v/>
      </c>
      <c r="N1645" s="13">
        <f>IF(SUMIFS(tblTime[Hours],tblTime[Date],tblTime[[#This Row],[Date]]) &gt; 20, "⚠ Over 20 hours!", "")</f>
        <v/>
      </c>
    </row>
    <row r="1646" hidden="1">
      <c r="B1646" s="14">
        <f>7+B1546</f>
        <v/>
      </c>
      <c r="C1646" s="15">
        <f>C1626</f>
        <v/>
      </c>
      <c r="D1646" s="13">
        <f>$G$2</f>
        <v/>
      </c>
      <c r="E1646" s="13">
        <f>IFERROR(_xlfn.XLOOKUP(D1646,tblEmployees[EmployeeName],tblEmployees[HomeDepartment],""),"")</f>
        <v/>
      </c>
      <c r="F1646" s="17" t="n"/>
      <c r="G1646" s="17" t="n"/>
      <c r="H1646" s="13">
        <f>IFERROR(INDEX(tblTasks[SuggestedCategory],MATCH(tblTime[[#This Row],[TaskName]],tblTasks[TaskName],0)),"")</f>
        <v/>
      </c>
      <c r="I1646" s="17" t="n"/>
      <c r="J1646" s="13">
        <f>IF(tblTime[[#This Row],[CategoryOverwrite]]="",tblTime[[#This Row],[SuggCategory]],tblTime[[#This Row],[CategoryOverwrite]])</f>
        <v/>
      </c>
      <c r="K1646" s="17" t="n"/>
      <c r="L1646" s="17" t="n"/>
      <c r="M1646" s="13">
        <f>IF(COUNTA(tblTime[[#This Row],[TaskName]:[Entity]],tblTime[[#This Row],[FinalCategory]:[Hours]])=4,"FILLED","OPEN")</f>
        <v/>
      </c>
      <c r="N1646" s="13">
        <f>IF(SUMIFS(tblTime[Hours],tblTime[Date],tblTime[[#This Row],[Date]]) &gt; 20, "⚠ Over 20 hours!", "")</f>
        <v/>
      </c>
    </row>
    <row r="1647" hidden="1">
      <c r="B1647" s="14">
        <f>7+B1547</f>
        <v/>
      </c>
      <c r="C1647" s="15">
        <f>C1627</f>
        <v/>
      </c>
      <c r="D1647" s="13">
        <f>$G$2</f>
        <v/>
      </c>
      <c r="E1647" s="13">
        <f>IFERROR(_xlfn.XLOOKUP(D1647,tblEmployees[EmployeeName],tblEmployees[HomeDepartment],""),"")</f>
        <v/>
      </c>
      <c r="F1647" s="17" t="n"/>
      <c r="G1647" s="17" t="n"/>
      <c r="H1647" s="13">
        <f>IFERROR(INDEX(tblTasks[SuggestedCategory],MATCH(tblTime[[#This Row],[TaskName]],tblTasks[TaskName],0)),"")</f>
        <v/>
      </c>
      <c r="I1647" s="17" t="n"/>
      <c r="J1647" s="13">
        <f>IF(tblTime[[#This Row],[CategoryOverwrite]]="",tblTime[[#This Row],[SuggCategory]],tblTime[[#This Row],[CategoryOverwrite]])</f>
        <v/>
      </c>
      <c r="K1647" s="17" t="n"/>
      <c r="L1647" s="17" t="n"/>
      <c r="M1647" s="13">
        <f>IF(COUNTA(tblTime[[#This Row],[TaskName]:[Entity]],tblTime[[#This Row],[FinalCategory]:[Hours]])=4,"FILLED","OPEN")</f>
        <v/>
      </c>
      <c r="N1647" s="13">
        <f>IF(SUMIFS(tblTime[Hours],tblTime[Date],tblTime[[#This Row],[Date]]) &gt; 20, "⚠ Over 20 hours!", "")</f>
        <v/>
      </c>
    </row>
    <row r="1648" hidden="1">
      <c r="B1648" s="14">
        <f>7+B1548</f>
        <v/>
      </c>
      <c r="C1648" s="15">
        <f>C1628</f>
        <v/>
      </c>
      <c r="D1648" s="13">
        <f>$G$2</f>
        <v/>
      </c>
      <c r="E1648" s="13">
        <f>IFERROR(_xlfn.XLOOKUP(D1648,tblEmployees[EmployeeName],tblEmployees[HomeDepartment],""),"")</f>
        <v/>
      </c>
      <c r="F1648" s="17" t="n"/>
      <c r="G1648" s="17" t="n"/>
      <c r="H1648" s="13">
        <f>IFERROR(INDEX(tblTasks[SuggestedCategory],MATCH(tblTime[[#This Row],[TaskName]],tblTasks[TaskName],0)),"")</f>
        <v/>
      </c>
      <c r="I1648" s="17" t="n"/>
      <c r="J1648" s="13">
        <f>IF(tblTime[[#This Row],[CategoryOverwrite]]="",tblTime[[#This Row],[SuggCategory]],tblTime[[#This Row],[CategoryOverwrite]])</f>
        <v/>
      </c>
      <c r="K1648" s="17" t="n"/>
      <c r="L1648" s="17" t="n"/>
      <c r="M1648" s="13">
        <f>IF(COUNTA(tblTime[[#This Row],[TaskName]:[Entity]],tblTime[[#This Row],[FinalCategory]:[Hours]])=4,"FILLED","OPEN")</f>
        <v/>
      </c>
      <c r="N1648" s="13">
        <f>IF(SUMIFS(tblTime[Hours],tblTime[Date],tblTime[[#This Row],[Date]]) &gt; 20, "⚠ Over 20 hours!", "")</f>
        <v/>
      </c>
    </row>
    <row r="1649" hidden="1">
      <c r="B1649" s="14">
        <f>7+B1549</f>
        <v/>
      </c>
      <c r="C1649" s="15">
        <f>C1629</f>
        <v/>
      </c>
      <c r="D1649" s="13">
        <f>$G$2</f>
        <v/>
      </c>
      <c r="E1649" s="13">
        <f>IFERROR(_xlfn.XLOOKUP(D1649,tblEmployees[EmployeeName],tblEmployees[HomeDepartment],""),"")</f>
        <v/>
      </c>
      <c r="F1649" s="17" t="n"/>
      <c r="G1649" s="17" t="n"/>
      <c r="H1649" s="13">
        <f>IFERROR(INDEX(tblTasks[SuggestedCategory],MATCH(tblTime[[#This Row],[TaskName]],tblTasks[TaskName],0)),"")</f>
        <v/>
      </c>
      <c r="I1649" s="17" t="n"/>
      <c r="J1649" s="13">
        <f>IF(tblTime[[#This Row],[CategoryOverwrite]]="",tblTime[[#This Row],[SuggCategory]],tblTime[[#This Row],[CategoryOverwrite]])</f>
        <v/>
      </c>
      <c r="K1649" s="17" t="n"/>
      <c r="L1649" s="17" t="n"/>
      <c r="M1649" s="13">
        <f>IF(COUNTA(tblTime[[#This Row],[TaskName]:[Entity]],tblTime[[#This Row],[FinalCategory]:[Hours]])=4,"FILLED","OPEN")</f>
        <v/>
      </c>
      <c r="N1649" s="13">
        <f>IF(SUMIFS(tblTime[Hours],tblTime[Date],tblTime[[#This Row],[Date]]) &gt; 20, "⚠ Over 20 hours!", "")</f>
        <v/>
      </c>
    </row>
    <row r="1650" hidden="1">
      <c r="B1650" s="14">
        <f>7+B1550</f>
        <v/>
      </c>
      <c r="C1650" s="15">
        <f>C1630</f>
        <v/>
      </c>
      <c r="D1650" s="13">
        <f>$G$2</f>
        <v/>
      </c>
      <c r="E1650" s="13">
        <f>IFERROR(_xlfn.XLOOKUP(D1650,tblEmployees[EmployeeName],tblEmployees[HomeDepartment],""),"")</f>
        <v/>
      </c>
      <c r="F1650" s="17" t="n"/>
      <c r="G1650" s="17" t="n"/>
      <c r="H1650" s="13">
        <f>IFERROR(INDEX(tblTasks[SuggestedCategory],MATCH(tblTime[[#This Row],[TaskName]],tblTasks[TaskName],0)),"")</f>
        <v/>
      </c>
      <c r="I1650" s="17" t="n"/>
      <c r="J1650" s="13">
        <f>IF(tblTime[[#This Row],[CategoryOverwrite]]="",tblTime[[#This Row],[SuggCategory]],tblTime[[#This Row],[CategoryOverwrite]])</f>
        <v/>
      </c>
      <c r="K1650" s="17" t="n"/>
      <c r="L1650" s="17" t="n"/>
      <c r="M1650" s="13">
        <f>IF(COUNTA(tblTime[[#This Row],[TaskName]:[Entity]],tblTime[[#This Row],[FinalCategory]:[Hours]])=4,"FILLED","OPEN")</f>
        <v/>
      </c>
      <c r="N1650" s="13">
        <f>IF(SUMIFS(tblTime[Hours],tblTime[Date],tblTime[[#This Row],[Date]]) &gt; 20, "⚠ Over 20 hours!", "")</f>
        <v/>
      </c>
    </row>
    <row r="1651" hidden="1">
      <c r="B1651" s="14">
        <f>7+B1551</f>
        <v/>
      </c>
      <c r="C1651" s="15">
        <f>C1631</f>
        <v/>
      </c>
      <c r="D1651" s="13">
        <f>$G$2</f>
        <v/>
      </c>
      <c r="E1651" s="13">
        <f>IFERROR(_xlfn.XLOOKUP(D1651,tblEmployees[EmployeeName],tblEmployees[HomeDepartment],""),"")</f>
        <v/>
      </c>
      <c r="F1651" s="17" t="n"/>
      <c r="G1651" s="17" t="n"/>
      <c r="H1651" s="13">
        <f>IFERROR(INDEX(tblTasks[SuggestedCategory],MATCH(tblTime[[#This Row],[TaskName]],tblTasks[TaskName],0)),"")</f>
        <v/>
      </c>
      <c r="I1651" s="17" t="n"/>
      <c r="J1651" s="13">
        <f>IF(tblTime[[#This Row],[CategoryOverwrite]]="",tblTime[[#This Row],[SuggCategory]],tblTime[[#This Row],[CategoryOverwrite]])</f>
        <v/>
      </c>
      <c r="K1651" s="17" t="n"/>
      <c r="L1651" s="17" t="n"/>
      <c r="M1651" s="13">
        <f>IF(COUNTA(tblTime[[#This Row],[TaskName]:[Entity]],tblTime[[#This Row],[FinalCategory]:[Hours]])=4,"FILLED","OPEN")</f>
        <v/>
      </c>
      <c r="N1651" s="13">
        <f>IF(SUMIFS(tblTime[Hours],tblTime[Date],tblTime[[#This Row],[Date]]) &gt; 20, "⚠ Over 20 hours!", "")</f>
        <v/>
      </c>
    </row>
    <row r="1652" hidden="1">
      <c r="B1652" s="14">
        <f>7+B1552</f>
        <v/>
      </c>
      <c r="C1652" s="15">
        <f>C1632</f>
        <v/>
      </c>
      <c r="D1652" s="13">
        <f>$G$2</f>
        <v/>
      </c>
      <c r="E1652" s="13">
        <f>IFERROR(_xlfn.XLOOKUP(D1652,tblEmployees[EmployeeName],tblEmployees[HomeDepartment],""),"")</f>
        <v/>
      </c>
      <c r="F1652" s="17" t="n"/>
      <c r="G1652" s="17" t="n"/>
      <c r="H1652" s="13">
        <f>IFERROR(INDEX(tblTasks[SuggestedCategory],MATCH(tblTime[[#This Row],[TaskName]],tblTasks[TaskName],0)),"")</f>
        <v/>
      </c>
      <c r="I1652" s="17" t="n"/>
      <c r="J1652" s="13">
        <f>IF(tblTime[[#This Row],[CategoryOverwrite]]="",tblTime[[#This Row],[SuggCategory]],tblTime[[#This Row],[CategoryOverwrite]])</f>
        <v/>
      </c>
      <c r="K1652" s="17" t="n"/>
      <c r="L1652" s="17" t="n"/>
      <c r="M1652" s="13">
        <f>IF(COUNTA(tblTime[[#This Row],[TaskName]:[Entity]],tblTime[[#This Row],[FinalCategory]:[Hours]])=4,"FILLED","OPEN")</f>
        <v/>
      </c>
      <c r="N1652" s="13">
        <f>IF(SUMIFS(tblTime[Hours],tblTime[Date],tblTime[[#This Row],[Date]]) &gt; 20, "⚠ Over 20 hours!", "")</f>
        <v/>
      </c>
    </row>
    <row r="1653" hidden="1">
      <c r="B1653" s="14">
        <f>7+B1553</f>
        <v/>
      </c>
      <c r="C1653" s="15">
        <f>C1633</f>
        <v/>
      </c>
      <c r="D1653" s="13">
        <f>$G$2</f>
        <v/>
      </c>
      <c r="E1653" s="13">
        <f>IFERROR(_xlfn.XLOOKUP(D1653,tblEmployees[EmployeeName],tblEmployees[HomeDepartment],""),"")</f>
        <v/>
      </c>
      <c r="F1653" s="17" t="n"/>
      <c r="G1653" s="17" t="n"/>
      <c r="H1653" s="13">
        <f>IFERROR(INDEX(tblTasks[SuggestedCategory],MATCH(tblTime[[#This Row],[TaskName]],tblTasks[TaskName],0)),"")</f>
        <v/>
      </c>
      <c r="I1653" s="17" t="n"/>
      <c r="J1653" s="13">
        <f>IF(tblTime[[#This Row],[CategoryOverwrite]]="",tblTime[[#This Row],[SuggCategory]],tblTime[[#This Row],[CategoryOverwrite]])</f>
        <v/>
      </c>
      <c r="K1653" s="17" t="n"/>
      <c r="L1653" s="17" t="n"/>
      <c r="M1653" s="13">
        <f>IF(COUNTA(tblTime[[#This Row],[TaskName]:[Entity]],tblTime[[#This Row],[FinalCategory]:[Hours]])=4,"FILLED","OPEN")</f>
        <v/>
      </c>
      <c r="N1653" s="13">
        <f>IF(SUMIFS(tblTime[Hours],tblTime[Date],tblTime[[#This Row],[Date]]) &gt; 20, "⚠ Over 20 hours!", "")</f>
        <v/>
      </c>
    </row>
    <row r="1654" hidden="1">
      <c r="B1654" s="14">
        <f>7+B1554</f>
        <v/>
      </c>
      <c r="C1654" s="15">
        <f>C1634</f>
        <v/>
      </c>
      <c r="D1654" s="13">
        <f>$G$2</f>
        <v/>
      </c>
      <c r="E1654" s="13">
        <f>IFERROR(_xlfn.XLOOKUP(D1654,tblEmployees[EmployeeName],tblEmployees[HomeDepartment],""),"")</f>
        <v/>
      </c>
      <c r="F1654" s="17" t="n"/>
      <c r="G1654" s="17" t="n"/>
      <c r="H1654" s="13">
        <f>IFERROR(INDEX(tblTasks[SuggestedCategory],MATCH(tblTime[[#This Row],[TaskName]],tblTasks[TaskName],0)),"")</f>
        <v/>
      </c>
      <c r="I1654" s="17" t="n"/>
      <c r="J1654" s="13">
        <f>IF(tblTime[[#This Row],[CategoryOverwrite]]="",tblTime[[#This Row],[SuggCategory]],tblTime[[#This Row],[CategoryOverwrite]])</f>
        <v/>
      </c>
      <c r="K1654" s="17" t="n"/>
      <c r="L1654" s="17" t="n"/>
      <c r="M1654" s="13">
        <f>IF(COUNTA(tblTime[[#This Row],[TaskName]:[Entity]],tblTime[[#This Row],[FinalCategory]:[Hours]])=4,"FILLED","OPEN")</f>
        <v/>
      </c>
      <c r="N1654" s="13">
        <f>IF(SUMIFS(tblTime[Hours],tblTime[Date],tblTime[[#This Row],[Date]]) &gt; 20, "⚠ Over 20 hours!", "")</f>
        <v/>
      </c>
    </row>
    <row r="1655" hidden="1">
      <c r="B1655" s="14">
        <f>7+B1555</f>
        <v/>
      </c>
      <c r="C1655" s="15">
        <f>C1635</f>
        <v/>
      </c>
      <c r="D1655" s="13">
        <f>$G$2</f>
        <v/>
      </c>
      <c r="E1655" s="13">
        <f>IFERROR(_xlfn.XLOOKUP(D1655,tblEmployees[EmployeeName],tblEmployees[HomeDepartment],""),"")</f>
        <v/>
      </c>
      <c r="F1655" s="17" t="n"/>
      <c r="G1655" s="17" t="n"/>
      <c r="H1655" s="13">
        <f>IFERROR(INDEX(tblTasks[SuggestedCategory],MATCH(tblTime[[#This Row],[TaskName]],tblTasks[TaskName],0)),"")</f>
        <v/>
      </c>
      <c r="I1655" s="17" t="n"/>
      <c r="J1655" s="13">
        <f>IF(tblTime[[#This Row],[CategoryOverwrite]]="",tblTime[[#This Row],[SuggCategory]],tblTime[[#This Row],[CategoryOverwrite]])</f>
        <v/>
      </c>
      <c r="K1655" s="17" t="n"/>
      <c r="L1655" s="17" t="n"/>
      <c r="M1655" s="13">
        <f>IF(COUNTA(tblTime[[#This Row],[TaskName]:[Entity]],tblTime[[#This Row],[FinalCategory]:[Hours]])=4,"FILLED","OPEN")</f>
        <v/>
      </c>
      <c r="N1655" s="13">
        <f>IF(SUMIFS(tblTime[Hours],tblTime[Date],tblTime[[#This Row],[Date]]) &gt; 20, "⚠ Over 20 hours!", "")</f>
        <v/>
      </c>
    </row>
    <row r="1656" hidden="1">
      <c r="B1656" s="14">
        <f>7+B1556</f>
        <v/>
      </c>
      <c r="C1656" s="15">
        <f>C1636</f>
        <v/>
      </c>
      <c r="D1656" s="13">
        <f>$G$2</f>
        <v/>
      </c>
      <c r="E1656" s="13">
        <f>IFERROR(_xlfn.XLOOKUP(D1656,tblEmployees[EmployeeName],tblEmployees[HomeDepartment],""),"")</f>
        <v/>
      </c>
      <c r="F1656" s="17" t="n"/>
      <c r="G1656" s="17" t="n"/>
      <c r="H1656" s="13">
        <f>IFERROR(INDEX(tblTasks[SuggestedCategory],MATCH(tblTime[[#This Row],[TaskName]],tblTasks[TaskName],0)),"")</f>
        <v/>
      </c>
      <c r="I1656" s="17" t="n"/>
      <c r="J1656" s="13">
        <f>IF(tblTime[[#This Row],[CategoryOverwrite]]="",tblTime[[#This Row],[SuggCategory]],tblTime[[#This Row],[CategoryOverwrite]])</f>
        <v/>
      </c>
      <c r="K1656" s="17" t="n"/>
      <c r="L1656" s="17" t="n"/>
      <c r="M1656" s="13">
        <f>IF(COUNTA(tblTime[[#This Row],[TaskName]:[Entity]],tblTime[[#This Row],[FinalCategory]:[Hours]])=4,"FILLED","OPEN")</f>
        <v/>
      </c>
      <c r="N1656" s="13">
        <f>IF(SUMIFS(tblTime[Hours],tblTime[Date],tblTime[[#This Row],[Date]]) &gt; 20, "⚠ Over 20 hours!", "")</f>
        <v/>
      </c>
    </row>
    <row r="1657" hidden="1">
      <c r="B1657" s="14">
        <f>7+B1557</f>
        <v/>
      </c>
      <c r="C1657" s="15">
        <f>C1637</f>
        <v/>
      </c>
      <c r="D1657" s="13">
        <f>$G$2</f>
        <v/>
      </c>
      <c r="E1657" s="13">
        <f>IFERROR(_xlfn.XLOOKUP(D1657,tblEmployees[EmployeeName],tblEmployees[HomeDepartment],""),"")</f>
        <v/>
      </c>
      <c r="F1657" s="17" t="n"/>
      <c r="G1657" s="17" t="n"/>
      <c r="H1657" s="13">
        <f>IFERROR(INDEX(tblTasks[SuggestedCategory],MATCH(tblTime[[#This Row],[TaskName]],tblTasks[TaskName],0)),"")</f>
        <v/>
      </c>
      <c r="I1657" s="17" t="n"/>
      <c r="J1657" s="13">
        <f>IF(tblTime[[#This Row],[CategoryOverwrite]]="",tblTime[[#This Row],[SuggCategory]],tblTime[[#This Row],[CategoryOverwrite]])</f>
        <v/>
      </c>
      <c r="K1657" s="17" t="n"/>
      <c r="L1657" s="17" t="n"/>
      <c r="M1657" s="13">
        <f>IF(COUNTA(tblTime[[#This Row],[TaskName]:[Entity]],tblTime[[#This Row],[FinalCategory]:[Hours]])=4,"FILLED","OPEN")</f>
        <v/>
      </c>
      <c r="N1657" s="13">
        <f>IF(SUMIFS(tblTime[Hours],tblTime[Date],tblTime[[#This Row],[Date]]) &gt; 20, "⚠ Over 20 hours!", "")</f>
        <v/>
      </c>
    </row>
    <row r="1658" hidden="1">
      <c r="B1658" s="14">
        <f>7+B1558</f>
        <v/>
      </c>
      <c r="C1658" s="15">
        <f>C1638</f>
        <v/>
      </c>
      <c r="D1658" s="13">
        <f>$G$2</f>
        <v/>
      </c>
      <c r="E1658" s="13">
        <f>IFERROR(_xlfn.XLOOKUP(D1658,tblEmployees[EmployeeName],tblEmployees[HomeDepartment],""),"")</f>
        <v/>
      </c>
      <c r="F1658" s="17" t="n"/>
      <c r="G1658" s="17" t="n"/>
      <c r="H1658" s="13">
        <f>IFERROR(INDEX(tblTasks[SuggestedCategory],MATCH(tblTime[[#This Row],[TaskName]],tblTasks[TaskName],0)),"")</f>
        <v/>
      </c>
      <c r="I1658" s="17" t="n"/>
      <c r="J1658" s="13">
        <f>IF(tblTime[[#This Row],[CategoryOverwrite]]="",tblTime[[#This Row],[SuggCategory]],tblTime[[#This Row],[CategoryOverwrite]])</f>
        <v/>
      </c>
      <c r="K1658" s="17" t="n"/>
      <c r="L1658" s="17" t="n"/>
      <c r="M1658" s="13">
        <f>IF(COUNTA(tblTime[[#This Row],[TaskName]:[Entity]],tblTime[[#This Row],[FinalCategory]:[Hours]])=4,"FILLED","OPEN")</f>
        <v/>
      </c>
      <c r="N1658" s="13">
        <f>IF(SUMIFS(tblTime[Hours],tblTime[Date],tblTime[[#This Row],[Date]]) &gt; 20, "⚠ Over 20 hours!", "")</f>
        <v/>
      </c>
    </row>
    <row r="1659" hidden="1">
      <c r="B1659" s="14">
        <f>7+B1559</f>
        <v/>
      </c>
      <c r="C1659" s="15">
        <f>C1639</f>
        <v/>
      </c>
      <c r="D1659" s="13">
        <f>$G$2</f>
        <v/>
      </c>
      <c r="E1659" s="13">
        <f>IFERROR(_xlfn.XLOOKUP(D1659,tblEmployees[EmployeeName],tblEmployees[HomeDepartment],""),"")</f>
        <v/>
      </c>
      <c r="F1659" s="17" t="n"/>
      <c r="G1659" s="17" t="n"/>
      <c r="H1659" s="13">
        <f>IFERROR(INDEX(tblTasks[SuggestedCategory],MATCH(tblTime[[#This Row],[TaskName]],tblTasks[TaskName],0)),"")</f>
        <v/>
      </c>
      <c r="I1659" s="17" t="n"/>
      <c r="J1659" s="13">
        <f>IF(tblTime[[#This Row],[CategoryOverwrite]]="",tblTime[[#This Row],[SuggCategory]],tblTime[[#This Row],[CategoryOverwrite]])</f>
        <v/>
      </c>
      <c r="K1659" s="17" t="n"/>
      <c r="L1659" s="17" t="n"/>
      <c r="M1659" s="13">
        <f>IF(COUNTA(tblTime[[#This Row],[TaskName]:[Entity]],tblTime[[#This Row],[FinalCategory]:[Hours]])=4,"FILLED","OPEN")</f>
        <v/>
      </c>
      <c r="N1659" s="13">
        <f>IF(SUMIFS(tblTime[Hours],tblTime[Date],tblTime[[#This Row],[Date]]) &gt; 20, "⚠ Over 20 hours!", "")</f>
        <v/>
      </c>
    </row>
    <row r="1660" hidden="1">
      <c r="B1660" s="14">
        <f>7+B1560</f>
        <v/>
      </c>
      <c r="C1660" s="15">
        <f>C1640</f>
        <v/>
      </c>
      <c r="D1660" s="13">
        <f>$G$2</f>
        <v/>
      </c>
      <c r="E1660" s="13">
        <f>IFERROR(_xlfn.XLOOKUP(D1660,tblEmployees[EmployeeName],tblEmployees[HomeDepartment],""),"")</f>
        <v/>
      </c>
      <c r="F1660" s="17" t="n"/>
      <c r="G1660" s="17" t="n"/>
      <c r="H1660" s="13">
        <f>IFERROR(INDEX(tblTasks[SuggestedCategory],MATCH(tblTime[[#This Row],[TaskName]],tblTasks[TaskName],0)),"")</f>
        <v/>
      </c>
      <c r="I1660" s="17" t="n"/>
      <c r="J1660" s="13">
        <f>IF(tblTime[[#This Row],[CategoryOverwrite]]="",tblTime[[#This Row],[SuggCategory]],tblTime[[#This Row],[CategoryOverwrite]])</f>
        <v/>
      </c>
      <c r="K1660" s="17" t="n"/>
      <c r="L1660" s="17" t="n"/>
      <c r="M1660" s="13">
        <f>IF(COUNTA(tblTime[[#This Row],[TaskName]:[Entity]],tblTime[[#This Row],[FinalCategory]:[Hours]])=4,"FILLED","OPEN")</f>
        <v/>
      </c>
      <c r="N1660" s="13">
        <f>IF(SUMIFS(tblTime[Hours],tblTime[Date],tblTime[[#This Row],[Date]]) &gt; 20, "⚠ Over 20 hours!", "")</f>
        <v/>
      </c>
    </row>
    <row r="1661" hidden="1">
      <c r="B1661" s="14">
        <f>7+B1561</f>
        <v/>
      </c>
      <c r="C1661" s="15">
        <f>C1641</f>
        <v/>
      </c>
      <c r="D1661" s="13">
        <f>$G$2</f>
        <v/>
      </c>
      <c r="E1661" s="13">
        <f>IFERROR(_xlfn.XLOOKUP(D1661,tblEmployees[EmployeeName],tblEmployees[HomeDepartment],""),"")</f>
        <v/>
      </c>
      <c r="F1661" s="17" t="n"/>
      <c r="G1661" s="17" t="n"/>
      <c r="H1661" s="13">
        <f>IFERROR(INDEX(tblTasks[SuggestedCategory],MATCH(tblTime[[#This Row],[TaskName]],tblTasks[TaskName],0)),"")</f>
        <v/>
      </c>
      <c r="I1661" s="17" t="n"/>
      <c r="J1661" s="13">
        <f>IF(tblTime[[#This Row],[CategoryOverwrite]]="",tblTime[[#This Row],[SuggCategory]],tblTime[[#This Row],[CategoryOverwrite]])</f>
        <v/>
      </c>
      <c r="K1661" s="17" t="n"/>
      <c r="L1661" s="17" t="n"/>
      <c r="M1661" s="13">
        <f>IF(COUNTA(tblTime[[#This Row],[TaskName]:[Entity]],tblTime[[#This Row],[FinalCategory]:[Hours]])=4,"FILLED","OPEN")</f>
        <v/>
      </c>
      <c r="N1661" s="13">
        <f>IF(SUMIFS(tblTime[Hours],tblTime[Date],tblTime[[#This Row],[Date]]) &gt; 20, "⚠ Over 20 hours!", "")</f>
        <v/>
      </c>
    </row>
    <row r="1662" hidden="1">
      <c r="B1662" s="14">
        <f>7+B1562</f>
        <v/>
      </c>
      <c r="C1662" s="15">
        <f>C1642</f>
        <v/>
      </c>
      <c r="D1662" s="13">
        <f>$G$2</f>
        <v/>
      </c>
      <c r="E1662" s="13">
        <f>IFERROR(_xlfn.XLOOKUP(D1662,tblEmployees[EmployeeName],tblEmployees[HomeDepartment],""),"")</f>
        <v/>
      </c>
      <c r="F1662" s="17" t="n"/>
      <c r="G1662" s="17" t="n"/>
      <c r="H1662" s="13">
        <f>IFERROR(INDEX(tblTasks[SuggestedCategory],MATCH(tblTime[[#This Row],[TaskName]],tblTasks[TaskName],0)),"")</f>
        <v/>
      </c>
      <c r="I1662" s="17" t="n"/>
      <c r="J1662" s="13">
        <f>IF(tblTime[[#This Row],[CategoryOverwrite]]="",tblTime[[#This Row],[SuggCategory]],tblTime[[#This Row],[CategoryOverwrite]])</f>
        <v/>
      </c>
      <c r="K1662" s="17" t="n"/>
      <c r="L1662" s="17" t="n"/>
      <c r="M1662" s="13">
        <f>IF(COUNTA(tblTime[[#This Row],[TaskName]:[Entity]],tblTime[[#This Row],[FinalCategory]:[Hours]])=4,"FILLED","OPEN")</f>
        <v/>
      </c>
      <c r="N1662" s="13">
        <f>IF(SUMIFS(tblTime[Hours],tblTime[Date],tblTime[[#This Row],[Date]]) &gt; 20, "⚠ Over 20 hours!", "")</f>
        <v/>
      </c>
    </row>
    <row r="1663" hidden="1">
      <c r="B1663" s="14">
        <f>7+B1563</f>
        <v/>
      </c>
      <c r="C1663" s="15">
        <f>C1643</f>
        <v/>
      </c>
      <c r="D1663" s="13">
        <f>$G$2</f>
        <v/>
      </c>
      <c r="E1663" s="13">
        <f>IFERROR(_xlfn.XLOOKUP(D1663,tblEmployees[EmployeeName],tblEmployees[HomeDepartment],""),"")</f>
        <v/>
      </c>
      <c r="F1663" s="17" t="n"/>
      <c r="G1663" s="17" t="n"/>
      <c r="H1663" s="13">
        <f>IFERROR(INDEX(tblTasks[SuggestedCategory],MATCH(tblTime[[#This Row],[TaskName]],tblTasks[TaskName],0)),"")</f>
        <v/>
      </c>
      <c r="I1663" s="17" t="n"/>
      <c r="J1663" s="13">
        <f>IF(tblTime[[#This Row],[CategoryOverwrite]]="",tblTime[[#This Row],[SuggCategory]],tblTime[[#This Row],[CategoryOverwrite]])</f>
        <v/>
      </c>
      <c r="K1663" s="17" t="n"/>
      <c r="L1663" s="17" t="n"/>
      <c r="M1663" s="13">
        <f>IF(COUNTA(tblTime[[#This Row],[TaskName]:[Entity]],tblTime[[#This Row],[FinalCategory]:[Hours]])=4,"FILLED","OPEN")</f>
        <v/>
      </c>
      <c r="N1663" s="13">
        <f>IF(SUMIFS(tblTime[Hours],tblTime[Date],tblTime[[#This Row],[Date]]) &gt; 20, "⚠ Over 20 hours!", "")</f>
        <v/>
      </c>
    </row>
    <row r="1664" hidden="1">
      <c r="B1664" s="14">
        <f>7+B1564</f>
        <v/>
      </c>
      <c r="C1664" s="15">
        <f>C1644</f>
        <v/>
      </c>
      <c r="D1664" s="13">
        <f>$G$2</f>
        <v/>
      </c>
      <c r="E1664" s="13">
        <f>IFERROR(_xlfn.XLOOKUP(D1664,tblEmployees[EmployeeName],tblEmployees[HomeDepartment],""),"")</f>
        <v/>
      </c>
      <c r="F1664" s="17" t="n"/>
      <c r="G1664" s="17" t="n"/>
      <c r="H1664" s="13">
        <f>IFERROR(INDEX(tblTasks[SuggestedCategory],MATCH(tblTime[[#This Row],[TaskName]],tblTasks[TaskName],0)),"")</f>
        <v/>
      </c>
      <c r="I1664" s="17" t="n"/>
      <c r="J1664" s="13">
        <f>IF(tblTime[[#This Row],[CategoryOverwrite]]="",tblTime[[#This Row],[SuggCategory]],tblTime[[#This Row],[CategoryOverwrite]])</f>
        <v/>
      </c>
      <c r="K1664" s="17" t="n"/>
      <c r="L1664" s="17" t="n"/>
      <c r="M1664" s="13">
        <f>IF(COUNTA(tblTime[[#This Row],[TaskName]:[Entity]],tblTime[[#This Row],[FinalCategory]:[Hours]])=4,"FILLED","OPEN")</f>
        <v/>
      </c>
      <c r="N1664" s="13">
        <f>IF(SUMIFS(tblTime[Hours],tblTime[Date],tblTime[[#This Row],[Date]]) &gt; 20, "⚠ Over 20 hours!", "")</f>
        <v/>
      </c>
    </row>
    <row r="1665" hidden="1">
      <c r="B1665" s="14">
        <f>7+B1565</f>
        <v/>
      </c>
      <c r="C1665" s="15">
        <f>C1645</f>
        <v/>
      </c>
      <c r="D1665" s="13">
        <f>$G$2</f>
        <v/>
      </c>
      <c r="E1665" s="13">
        <f>IFERROR(_xlfn.XLOOKUP(D1665,tblEmployees[EmployeeName],tblEmployees[HomeDepartment],""),"")</f>
        <v/>
      </c>
      <c r="F1665" s="17" t="n"/>
      <c r="G1665" s="17" t="n"/>
      <c r="H1665" s="13">
        <f>IFERROR(INDEX(tblTasks[SuggestedCategory],MATCH(tblTime[[#This Row],[TaskName]],tblTasks[TaskName],0)),"")</f>
        <v/>
      </c>
      <c r="I1665" s="17" t="n"/>
      <c r="J1665" s="13">
        <f>IF(tblTime[[#This Row],[CategoryOverwrite]]="",tblTime[[#This Row],[SuggCategory]],tblTime[[#This Row],[CategoryOverwrite]])</f>
        <v/>
      </c>
      <c r="K1665" s="17" t="n"/>
      <c r="L1665" s="17" t="n"/>
      <c r="M1665" s="13">
        <f>IF(COUNTA(tblTime[[#This Row],[TaskName]:[Entity]],tblTime[[#This Row],[FinalCategory]:[Hours]])=4,"FILLED","OPEN")</f>
        <v/>
      </c>
      <c r="N1665" s="13">
        <f>IF(SUMIFS(tblTime[Hours],tblTime[Date],tblTime[[#This Row],[Date]]) &gt; 20, "⚠ Over 20 hours!", "")</f>
        <v/>
      </c>
    </row>
    <row r="1666" hidden="1">
      <c r="B1666" s="14">
        <f>7+B1566</f>
        <v/>
      </c>
      <c r="C1666" s="15">
        <f>C1646</f>
        <v/>
      </c>
      <c r="D1666" s="13">
        <f>$G$2</f>
        <v/>
      </c>
      <c r="E1666" s="13">
        <f>IFERROR(_xlfn.XLOOKUP(D1666,tblEmployees[EmployeeName],tblEmployees[HomeDepartment],""),"")</f>
        <v/>
      </c>
      <c r="F1666" s="17" t="n"/>
      <c r="G1666" s="17" t="n"/>
      <c r="H1666" s="13">
        <f>IFERROR(INDEX(tblTasks[SuggestedCategory],MATCH(tblTime[[#This Row],[TaskName]],tblTasks[TaskName],0)),"")</f>
        <v/>
      </c>
      <c r="I1666" s="17" t="n"/>
      <c r="J1666" s="13">
        <f>IF(tblTime[[#This Row],[CategoryOverwrite]]="",tblTime[[#This Row],[SuggCategory]],tblTime[[#This Row],[CategoryOverwrite]])</f>
        <v/>
      </c>
      <c r="K1666" s="17" t="n"/>
      <c r="L1666" s="17" t="n"/>
      <c r="M1666" s="13">
        <f>IF(COUNTA(tblTime[[#This Row],[TaskName]:[Entity]],tblTime[[#This Row],[FinalCategory]:[Hours]])=4,"FILLED","OPEN")</f>
        <v/>
      </c>
      <c r="N1666" s="13">
        <f>IF(SUMIFS(tblTime[Hours],tblTime[Date],tblTime[[#This Row],[Date]]) &gt; 20, "⚠ Over 20 hours!", "")</f>
        <v/>
      </c>
    </row>
    <row r="1667" hidden="1">
      <c r="B1667" s="14">
        <f>7+B1567</f>
        <v/>
      </c>
      <c r="C1667" s="15">
        <f>C1647</f>
        <v/>
      </c>
      <c r="D1667" s="13">
        <f>$G$2</f>
        <v/>
      </c>
      <c r="E1667" s="13">
        <f>IFERROR(_xlfn.XLOOKUP(D1667,tblEmployees[EmployeeName],tblEmployees[HomeDepartment],""),"")</f>
        <v/>
      </c>
      <c r="F1667" s="17" t="n"/>
      <c r="G1667" s="17" t="n"/>
      <c r="H1667" s="13">
        <f>IFERROR(INDEX(tblTasks[SuggestedCategory],MATCH(tblTime[[#This Row],[TaskName]],tblTasks[TaskName],0)),"")</f>
        <v/>
      </c>
      <c r="I1667" s="17" t="n"/>
      <c r="J1667" s="13">
        <f>IF(tblTime[[#This Row],[CategoryOverwrite]]="",tblTime[[#This Row],[SuggCategory]],tblTime[[#This Row],[CategoryOverwrite]])</f>
        <v/>
      </c>
      <c r="K1667" s="17" t="n"/>
      <c r="L1667" s="17" t="n"/>
      <c r="M1667" s="13">
        <f>IF(COUNTA(tblTime[[#This Row],[TaskName]:[Entity]],tblTime[[#This Row],[FinalCategory]:[Hours]])=4,"FILLED","OPEN")</f>
        <v/>
      </c>
      <c r="N1667" s="13">
        <f>IF(SUMIFS(tblTime[Hours],tblTime[Date],tblTime[[#This Row],[Date]]) &gt; 20, "⚠ Over 20 hours!", "")</f>
        <v/>
      </c>
    </row>
    <row r="1668" hidden="1">
      <c r="B1668" s="14">
        <f>7+B1568</f>
        <v/>
      </c>
      <c r="C1668" s="15">
        <f>C1648</f>
        <v/>
      </c>
      <c r="D1668" s="13">
        <f>$G$2</f>
        <v/>
      </c>
      <c r="E1668" s="13">
        <f>IFERROR(_xlfn.XLOOKUP(D1668,tblEmployees[EmployeeName],tblEmployees[HomeDepartment],""),"")</f>
        <v/>
      </c>
      <c r="F1668" s="17" t="n"/>
      <c r="G1668" s="17" t="n"/>
      <c r="H1668" s="13">
        <f>IFERROR(INDEX(tblTasks[SuggestedCategory],MATCH(tblTime[[#This Row],[TaskName]],tblTasks[TaskName],0)),"")</f>
        <v/>
      </c>
      <c r="I1668" s="17" t="n"/>
      <c r="J1668" s="13">
        <f>IF(tblTime[[#This Row],[CategoryOverwrite]]="",tblTime[[#This Row],[SuggCategory]],tblTime[[#This Row],[CategoryOverwrite]])</f>
        <v/>
      </c>
      <c r="K1668" s="17" t="n"/>
      <c r="L1668" s="17" t="n"/>
      <c r="M1668" s="13">
        <f>IF(COUNTA(tblTime[[#This Row],[TaskName]:[Entity]],tblTime[[#This Row],[FinalCategory]:[Hours]])=4,"FILLED","OPEN")</f>
        <v/>
      </c>
      <c r="N1668" s="13">
        <f>IF(SUMIFS(tblTime[Hours],tblTime[Date],tblTime[[#This Row],[Date]]) &gt; 20, "⚠ Over 20 hours!", "")</f>
        <v/>
      </c>
    </row>
    <row r="1669" hidden="1">
      <c r="B1669" s="14">
        <f>7+B1569</f>
        <v/>
      </c>
      <c r="C1669" s="15">
        <f>C1649</f>
        <v/>
      </c>
      <c r="D1669" s="13">
        <f>$G$2</f>
        <v/>
      </c>
      <c r="E1669" s="13">
        <f>IFERROR(_xlfn.XLOOKUP(D1669,tblEmployees[EmployeeName],tblEmployees[HomeDepartment],""),"")</f>
        <v/>
      </c>
      <c r="F1669" s="17" t="n"/>
      <c r="G1669" s="17" t="n"/>
      <c r="H1669" s="13">
        <f>IFERROR(INDEX(tblTasks[SuggestedCategory],MATCH(tblTime[[#This Row],[TaskName]],tblTasks[TaskName],0)),"")</f>
        <v/>
      </c>
      <c r="I1669" s="17" t="n"/>
      <c r="J1669" s="13">
        <f>IF(tblTime[[#This Row],[CategoryOverwrite]]="",tblTime[[#This Row],[SuggCategory]],tblTime[[#This Row],[CategoryOverwrite]])</f>
        <v/>
      </c>
      <c r="K1669" s="17" t="n"/>
      <c r="L1669" s="17" t="n"/>
      <c r="M1669" s="13">
        <f>IF(COUNTA(tblTime[[#This Row],[TaskName]:[Entity]],tblTime[[#This Row],[FinalCategory]:[Hours]])=4,"FILLED","OPEN")</f>
        <v/>
      </c>
      <c r="N1669" s="13">
        <f>IF(SUMIFS(tblTime[Hours],tblTime[Date],tblTime[[#This Row],[Date]]) &gt; 20, "⚠ Over 20 hours!", "")</f>
        <v/>
      </c>
    </row>
    <row r="1670" hidden="1">
      <c r="B1670" s="14">
        <f>7+B1570</f>
        <v/>
      </c>
      <c r="C1670" s="15">
        <f>C1650</f>
        <v/>
      </c>
      <c r="D1670" s="13">
        <f>$G$2</f>
        <v/>
      </c>
      <c r="E1670" s="13">
        <f>IFERROR(_xlfn.XLOOKUP(D1670,tblEmployees[EmployeeName],tblEmployees[HomeDepartment],""),"")</f>
        <v/>
      </c>
      <c r="F1670" s="17" t="n"/>
      <c r="G1670" s="17" t="n"/>
      <c r="H1670" s="13">
        <f>IFERROR(INDEX(tblTasks[SuggestedCategory],MATCH(tblTime[[#This Row],[TaskName]],tblTasks[TaskName],0)),"")</f>
        <v/>
      </c>
      <c r="I1670" s="17" t="n"/>
      <c r="J1670" s="13">
        <f>IF(tblTime[[#This Row],[CategoryOverwrite]]="",tblTime[[#This Row],[SuggCategory]],tblTime[[#This Row],[CategoryOverwrite]])</f>
        <v/>
      </c>
      <c r="K1670" s="17" t="n"/>
      <c r="L1670" s="17" t="n"/>
      <c r="M1670" s="13">
        <f>IF(COUNTA(tblTime[[#This Row],[TaskName]:[Entity]],tblTime[[#This Row],[FinalCategory]:[Hours]])=4,"FILLED","OPEN")</f>
        <v/>
      </c>
      <c r="N1670" s="13">
        <f>IF(SUMIFS(tblTime[Hours],tblTime[Date],tblTime[[#This Row],[Date]]) &gt; 20, "⚠ Over 20 hours!", "")</f>
        <v/>
      </c>
    </row>
    <row r="1671" hidden="1">
      <c r="B1671" s="14">
        <f>7+B1571</f>
        <v/>
      </c>
      <c r="C1671" s="15">
        <f>C1651</f>
        <v/>
      </c>
      <c r="D1671" s="13">
        <f>$G$2</f>
        <v/>
      </c>
      <c r="E1671" s="13">
        <f>IFERROR(_xlfn.XLOOKUP(D1671,tblEmployees[EmployeeName],tblEmployees[HomeDepartment],""),"")</f>
        <v/>
      </c>
      <c r="F1671" s="17" t="n"/>
      <c r="G1671" s="17" t="n"/>
      <c r="H1671" s="13">
        <f>IFERROR(INDEX(tblTasks[SuggestedCategory],MATCH(tblTime[[#This Row],[TaskName]],tblTasks[TaskName],0)),"")</f>
        <v/>
      </c>
      <c r="I1671" s="17" t="n"/>
      <c r="J1671" s="13">
        <f>IF(tblTime[[#This Row],[CategoryOverwrite]]="",tblTime[[#This Row],[SuggCategory]],tblTime[[#This Row],[CategoryOverwrite]])</f>
        <v/>
      </c>
      <c r="K1671" s="17" t="n"/>
      <c r="L1671" s="17" t="n"/>
      <c r="M1671" s="13">
        <f>IF(COUNTA(tblTime[[#This Row],[TaskName]:[Entity]],tblTime[[#This Row],[FinalCategory]:[Hours]])=4,"FILLED","OPEN")</f>
        <v/>
      </c>
      <c r="N1671" s="13">
        <f>IF(SUMIFS(tblTime[Hours],tblTime[Date],tblTime[[#This Row],[Date]]) &gt; 20, "⚠ Over 20 hours!", "")</f>
        <v/>
      </c>
    </row>
    <row r="1672" hidden="1">
      <c r="B1672" s="14">
        <f>7+B1572</f>
        <v/>
      </c>
      <c r="C1672" s="15">
        <f>C1652</f>
        <v/>
      </c>
      <c r="D1672" s="13">
        <f>$G$2</f>
        <v/>
      </c>
      <c r="E1672" s="13">
        <f>IFERROR(_xlfn.XLOOKUP(D1672,tblEmployees[EmployeeName],tblEmployees[HomeDepartment],""),"")</f>
        <v/>
      </c>
      <c r="F1672" s="17" t="n"/>
      <c r="G1672" s="17" t="n"/>
      <c r="H1672" s="13">
        <f>IFERROR(INDEX(tblTasks[SuggestedCategory],MATCH(tblTime[[#This Row],[TaskName]],tblTasks[TaskName],0)),"")</f>
        <v/>
      </c>
      <c r="I1672" s="17" t="n"/>
      <c r="J1672" s="13">
        <f>IF(tblTime[[#This Row],[CategoryOverwrite]]="",tblTime[[#This Row],[SuggCategory]],tblTime[[#This Row],[CategoryOverwrite]])</f>
        <v/>
      </c>
      <c r="K1672" s="17" t="n"/>
      <c r="L1672" s="17" t="n"/>
      <c r="M1672" s="13">
        <f>IF(COUNTA(tblTime[[#This Row],[TaskName]:[Entity]],tblTime[[#This Row],[FinalCategory]:[Hours]])=4,"FILLED","OPEN")</f>
        <v/>
      </c>
      <c r="N1672" s="13">
        <f>IF(SUMIFS(tblTime[Hours],tblTime[Date],tblTime[[#This Row],[Date]]) &gt; 20, "⚠ Over 20 hours!", "")</f>
        <v/>
      </c>
    </row>
    <row r="1673" hidden="1">
      <c r="B1673" s="14">
        <f>7+B1573</f>
        <v/>
      </c>
      <c r="C1673" s="15">
        <f>C1653</f>
        <v/>
      </c>
      <c r="D1673" s="13">
        <f>$G$2</f>
        <v/>
      </c>
      <c r="E1673" s="13">
        <f>IFERROR(_xlfn.XLOOKUP(D1673,tblEmployees[EmployeeName],tblEmployees[HomeDepartment],""),"")</f>
        <v/>
      </c>
      <c r="F1673" s="17" t="n"/>
      <c r="G1673" s="17" t="n"/>
      <c r="H1673" s="13">
        <f>IFERROR(INDEX(tblTasks[SuggestedCategory],MATCH(tblTime[[#This Row],[TaskName]],tblTasks[TaskName],0)),"")</f>
        <v/>
      </c>
      <c r="I1673" s="17" t="n"/>
      <c r="J1673" s="13">
        <f>IF(tblTime[[#This Row],[CategoryOverwrite]]="",tblTime[[#This Row],[SuggCategory]],tblTime[[#This Row],[CategoryOverwrite]])</f>
        <v/>
      </c>
      <c r="K1673" s="17" t="n"/>
      <c r="L1673" s="17" t="n"/>
      <c r="M1673" s="13">
        <f>IF(COUNTA(tblTime[[#This Row],[TaskName]:[Entity]],tblTime[[#This Row],[FinalCategory]:[Hours]])=4,"FILLED","OPEN")</f>
        <v/>
      </c>
      <c r="N1673" s="13">
        <f>IF(SUMIFS(tblTime[Hours],tblTime[Date],tblTime[[#This Row],[Date]]) &gt; 20, "⚠ Over 20 hours!", "")</f>
        <v/>
      </c>
    </row>
    <row r="1674" hidden="1">
      <c r="B1674" s="14">
        <f>7+B1574</f>
        <v/>
      </c>
      <c r="C1674" s="15">
        <f>C1654</f>
        <v/>
      </c>
      <c r="D1674" s="13">
        <f>$G$2</f>
        <v/>
      </c>
      <c r="E1674" s="13">
        <f>IFERROR(_xlfn.XLOOKUP(D1674,tblEmployees[EmployeeName],tblEmployees[HomeDepartment],""),"")</f>
        <v/>
      </c>
      <c r="F1674" s="17" t="n"/>
      <c r="G1674" s="17" t="n"/>
      <c r="H1674" s="13">
        <f>IFERROR(INDEX(tblTasks[SuggestedCategory],MATCH(tblTime[[#This Row],[TaskName]],tblTasks[TaskName],0)),"")</f>
        <v/>
      </c>
      <c r="I1674" s="17" t="n"/>
      <c r="J1674" s="13">
        <f>IF(tblTime[[#This Row],[CategoryOverwrite]]="",tblTime[[#This Row],[SuggCategory]],tblTime[[#This Row],[CategoryOverwrite]])</f>
        <v/>
      </c>
      <c r="K1674" s="17" t="n"/>
      <c r="L1674" s="17" t="n"/>
      <c r="M1674" s="13">
        <f>IF(COUNTA(tblTime[[#This Row],[TaskName]:[Entity]],tblTime[[#This Row],[FinalCategory]:[Hours]])=4,"FILLED","OPEN")</f>
        <v/>
      </c>
      <c r="N1674" s="13">
        <f>IF(SUMIFS(tblTime[Hours],tblTime[Date],tblTime[[#This Row],[Date]]) &gt; 20, "⚠ Over 20 hours!", "")</f>
        <v/>
      </c>
    </row>
    <row r="1675" hidden="1">
      <c r="B1675" s="14">
        <f>7+B1575</f>
        <v/>
      </c>
      <c r="C1675" s="15">
        <f>C1655</f>
        <v/>
      </c>
      <c r="D1675" s="13">
        <f>$G$2</f>
        <v/>
      </c>
      <c r="E1675" s="13">
        <f>IFERROR(_xlfn.XLOOKUP(D1675,tblEmployees[EmployeeName],tblEmployees[HomeDepartment],""),"")</f>
        <v/>
      </c>
      <c r="F1675" s="17" t="n"/>
      <c r="G1675" s="17" t="n"/>
      <c r="H1675" s="13">
        <f>IFERROR(INDEX(tblTasks[SuggestedCategory],MATCH(tblTime[[#This Row],[TaskName]],tblTasks[TaskName],0)),"")</f>
        <v/>
      </c>
      <c r="I1675" s="17" t="n"/>
      <c r="J1675" s="13">
        <f>IF(tblTime[[#This Row],[CategoryOverwrite]]="",tblTime[[#This Row],[SuggCategory]],tblTime[[#This Row],[CategoryOverwrite]])</f>
        <v/>
      </c>
      <c r="K1675" s="17" t="n"/>
      <c r="L1675" s="17" t="n"/>
      <c r="M1675" s="13">
        <f>IF(COUNTA(tblTime[[#This Row],[TaskName]:[Entity]],tblTime[[#This Row],[FinalCategory]:[Hours]])=4,"FILLED","OPEN")</f>
        <v/>
      </c>
      <c r="N1675" s="13">
        <f>IF(SUMIFS(tblTime[Hours],tblTime[Date],tblTime[[#This Row],[Date]]) &gt; 20, "⚠ Over 20 hours!", "")</f>
        <v/>
      </c>
    </row>
    <row r="1676" hidden="1">
      <c r="B1676" s="14">
        <f>7+B1576</f>
        <v/>
      </c>
      <c r="C1676" s="15">
        <f>C1656</f>
        <v/>
      </c>
      <c r="D1676" s="13">
        <f>$G$2</f>
        <v/>
      </c>
      <c r="E1676" s="13">
        <f>IFERROR(_xlfn.XLOOKUP(D1676,tblEmployees[EmployeeName],tblEmployees[HomeDepartment],""),"")</f>
        <v/>
      </c>
      <c r="F1676" s="17" t="n"/>
      <c r="G1676" s="17" t="n"/>
      <c r="H1676" s="13">
        <f>IFERROR(INDEX(tblTasks[SuggestedCategory],MATCH(tblTime[[#This Row],[TaskName]],tblTasks[TaskName],0)),"")</f>
        <v/>
      </c>
      <c r="I1676" s="17" t="n"/>
      <c r="J1676" s="13">
        <f>IF(tblTime[[#This Row],[CategoryOverwrite]]="",tblTime[[#This Row],[SuggCategory]],tblTime[[#This Row],[CategoryOverwrite]])</f>
        <v/>
      </c>
      <c r="K1676" s="17" t="n"/>
      <c r="L1676" s="17" t="n"/>
      <c r="M1676" s="13">
        <f>IF(COUNTA(tblTime[[#This Row],[TaskName]:[Entity]],tblTime[[#This Row],[FinalCategory]:[Hours]])=4,"FILLED","OPEN")</f>
        <v/>
      </c>
      <c r="N1676" s="13">
        <f>IF(SUMIFS(tblTime[Hours],tblTime[Date],tblTime[[#This Row],[Date]]) &gt; 20, "⚠ Over 20 hours!", "")</f>
        <v/>
      </c>
    </row>
    <row r="1677" hidden="1">
      <c r="B1677" s="14">
        <f>7+B1577</f>
        <v/>
      </c>
      <c r="C1677" s="15">
        <f>C1657</f>
        <v/>
      </c>
      <c r="D1677" s="13">
        <f>$G$2</f>
        <v/>
      </c>
      <c r="E1677" s="13">
        <f>IFERROR(_xlfn.XLOOKUP(D1677,tblEmployees[EmployeeName],tblEmployees[HomeDepartment],""),"")</f>
        <v/>
      </c>
      <c r="F1677" s="17" t="n"/>
      <c r="G1677" s="17" t="n"/>
      <c r="H1677" s="13">
        <f>IFERROR(INDEX(tblTasks[SuggestedCategory],MATCH(tblTime[[#This Row],[TaskName]],tblTasks[TaskName],0)),"")</f>
        <v/>
      </c>
      <c r="I1677" s="17" t="n"/>
      <c r="J1677" s="13">
        <f>IF(tblTime[[#This Row],[CategoryOverwrite]]="",tblTime[[#This Row],[SuggCategory]],tblTime[[#This Row],[CategoryOverwrite]])</f>
        <v/>
      </c>
      <c r="K1677" s="17" t="n"/>
      <c r="L1677" s="17" t="n"/>
      <c r="M1677" s="13">
        <f>IF(COUNTA(tblTime[[#This Row],[TaskName]:[Entity]],tblTime[[#This Row],[FinalCategory]:[Hours]])=4,"FILLED","OPEN")</f>
        <v/>
      </c>
      <c r="N1677" s="13">
        <f>IF(SUMIFS(tblTime[Hours],tblTime[Date],tblTime[[#This Row],[Date]]) &gt; 20, "⚠ Over 20 hours!", "")</f>
        <v/>
      </c>
    </row>
    <row r="1678" hidden="1">
      <c r="B1678" s="14">
        <f>7+B1578</f>
        <v/>
      </c>
      <c r="C1678" s="15">
        <f>C1658</f>
        <v/>
      </c>
      <c r="D1678" s="13">
        <f>$G$2</f>
        <v/>
      </c>
      <c r="E1678" s="13">
        <f>IFERROR(_xlfn.XLOOKUP(D1678,tblEmployees[EmployeeName],tblEmployees[HomeDepartment],""),"")</f>
        <v/>
      </c>
      <c r="F1678" s="17" t="n"/>
      <c r="G1678" s="17" t="n"/>
      <c r="H1678" s="13">
        <f>IFERROR(INDEX(tblTasks[SuggestedCategory],MATCH(tblTime[[#This Row],[TaskName]],tblTasks[TaskName],0)),"")</f>
        <v/>
      </c>
      <c r="I1678" s="17" t="n"/>
      <c r="J1678" s="13">
        <f>IF(tblTime[[#This Row],[CategoryOverwrite]]="",tblTime[[#This Row],[SuggCategory]],tblTime[[#This Row],[CategoryOverwrite]])</f>
        <v/>
      </c>
      <c r="K1678" s="17" t="n"/>
      <c r="L1678" s="17" t="n"/>
      <c r="M1678" s="13">
        <f>IF(COUNTA(tblTime[[#This Row],[TaskName]:[Entity]],tblTime[[#This Row],[FinalCategory]:[Hours]])=4,"FILLED","OPEN")</f>
        <v/>
      </c>
      <c r="N1678" s="13">
        <f>IF(SUMIFS(tblTime[Hours],tblTime[Date],tblTime[[#This Row],[Date]]) &gt; 20, "⚠ Over 20 hours!", "")</f>
        <v/>
      </c>
    </row>
    <row r="1679" hidden="1">
      <c r="B1679" s="14">
        <f>7+B1579</f>
        <v/>
      </c>
      <c r="C1679" s="15">
        <f>C1659</f>
        <v/>
      </c>
      <c r="D1679" s="13">
        <f>$G$2</f>
        <v/>
      </c>
      <c r="E1679" s="13">
        <f>IFERROR(_xlfn.XLOOKUP(D1679,tblEmployees[EmployeeName],tblEmployees[HomeDepartment],""),"")</f>
        <v/>
      </c>
      <c r="F1679" s="17" t="n"/>
      <c r="G1679" s="17" t="n"/>
      <c r="H1679" s="13">
        <f>IFERROR(INDEX(tblTasks[SuggestedCategory],MATCH(tblTime[[#This Row],[TaskName]],tblTasks[TaskName],0)),"")</f>
        <v/>
      </c>
      <c r="I1679" s="17" t="n"/>
      <c r="J1679" s="13">
        <f>IF(tblTime[[#This Row],[CategoryOverwrite]]="",tblTime[[#This Row],[SuggCategory]],tblTime[[#This Row],[CategoryOverwrite]])</f>
        <v/>
      </c>
      <c r="K1679" s="17" t="n"/>
      <c r="L1679" s="17" t="n"/>
      <c r="M1679" s="13">
        <f>IF(COUNTA(tblTime[[#This Row],[TaskName]:[Entity]],tblTime[[#This Row],[FinalCategory]:[Hours]])=4,"FILLED","OPEN")</f>
        <v/>
      </c>
      <c r="N1679" s="13">
        <f>IF(SUMIFS(tblTime[Hours],tblTime[Date],tblTime[[#This Row],[Date]]) &gt; 20, "⚠ Over 20 hours!", "")</f>
        <v/>
      </c>
    </row>
    <row r="1680" hidden="1">
      <c r="B1680" s="14">
        <f>7+B1580</f>
        <v/>
      </c>
      <c r="C1680" s="15">
        <f>C1660</f>
        <v/>
      </c>
      <c r="D1680" s="13">
        <f>$G$2</f>
        <v/>
      </c>
      <c r="E1680" s="13">
        <f>IFERROR(_xlfn.XLOOKUP(D1680,tblEmployees[EmployeeName],tblEmployees[HomeDepartment],""),"")</f>
        <v/>
      </c>
      <c r="F1680" s="17" t="n"/>
      <c r="G1680" s="17" t="n"/>
      <c r="H1680" s="13">
        <f>IFERROR(INDEX(tblTasks[SuggestedCategory],MATCH(tblTime[[#This Row],[TaskName]],tblTasks[TaskName],0)),"")</f>
        <v/>
      </c>
      <c r="I1680" s="17" t="n"/>
      <c r="J1680" s="13">
        <f>IF(tblTime[[#This Row],[CategoryOverwrite]]="",tblTime[[#This Row],[SuggCategory]],tblTime[[#This Row],[CategoryOverwrite]])</f>
        <v/>
      </c>
      <c r="K1680" s="17" t="n"/>
      <c r="L1680" s="17" t="n"/>
      <c r="M1680" s="13">
        <f>IF(COUNTA(tblTime[[#This Row],[TaskName]:[Entity]],tblTime[[#This Row],[FinalCategory]:[Hours]])=4,"FILLED","OPEN")</f>
        <v/>
      </c>
      <c r="N1680" s="13">
        <f>IF(SUMIFS(tblTime[Hours],tblTime[Date],tblTime[[#This Row],[Date]]) &gt; 20, "⚠ Over 20 hours!", "")</f>
        <v/>
      </c>
    </row>
    <row r="1681" hidden="1">
      <c r="B1681" s="14">
        <f>7+B1581</f>
        <v/>
      </c>
      <c r="C1681" s="15">
        <f>C1661</f>
        <v/>
      </c>
      <c r="D1681" s="13">
        <f>$G$2</f>
        <v/>
      </c>
      <c r="E1681" s="13">
        <f>IFERROR(_xlfn.XLOOKUP(D1681,tblEmployees[EmployeeName],tblEmployees[HomeDepartment],""),"")</f>
        <v/>
      </c>
      <c r="F1681" s="17" t="n"/>
      <c r="G1681" s="17" t="n"/>
      <c r="H1681" s="13">
        <f>IFERROR(INDEX(tblTasks[SuggestedCategory],MATCH(tblTime[[#This Row],[TaskName]],tblTasks[TaskName],0)),"")</f>
        <v/>
      </c>
      <c r="I1681" s="17" t="n"/>
      <c r="J1681" s="13">
        <f>IF(tblTime[[#This Row],[CategoryOverwrite]]="",tblTime[[#This Row],[SuggCategory]],tblTime[[#This Row],[CategoryOverwrite]])</f>
        <v/>
      </c>
      <c r="K1681" s="17" t="n"/>
      <c r="L1681" s="17" t="n"/>
      <c r="M1681" s="13">
        <f>IF(COUNTA(tblTime[[#This Row],[TaskName]:[Entity]],tblTime[[#This Row],[FinalCategory]:[Hours]])=4,"FILLED","OPEN")</f>
        <v/>
      </c>
      <c r="N1681" s="13">
        <f>IF(SUMIFS(tblTime[Hours],tblTime[Date],tblTime[[#This Row],[Date]]) &gt; 20, "⚠ Over 20 hours!", "")</f>
        <v/>
      </c>
    </row>
    <row r="1682" hidden="1">
      <c r="B1682" s="14">
        <f>7+B1582</f>
        <v/>
      </c>
      <c r="C1682" s="15">
        <f>C1662</f>
        <v/>
      </c>
      <c r="D1682" s="13">
        <f>$G$2</f>
        <v/>
      </c>
      <c r="E1682" s="13">
        <f>IFERROR(_xlfn.XLOOKUP(D1682,tblEmployees[EmployeeName],tblEmployees[HomeDepartment],""),"")</f>
        <v/>
      </c>
      <c r="F1682" s="17" t="n"/>
      <c r="G1682" s="17" t="n"/>
      <c r="H1682" s="13">
        <f>IFERROR(INDEX(tblTasks[SuggestedCategory],MATCH(tblTime[[#This Row],[TaskName]],tblTasks[TaskName],0)),"")</f>
        <v/>
      </c>
      <c r="I1682" s="17" t="n"/>
      <c r="J1682" s="13">
        <f>IF(tblTime[[#This Row],[CategoryOverwrite]]="",tblTime[[#This Row],[SuggCategory]],tblTime[[#This Row],[CategoryOverwrite]])</f>
        <v/>
      </c>
      <c r="K1682" s="17" t="n"/>
      <c r="L1682" s="17" t="n"/>
      <c r="M1682" s="13">
        <f>IF(COUNTA(tblTime[[#This Row],[TaskName]:[Entity]],tblTime[[#This Row],[FinalCategory]:[Hours]])=4,"FILLED","OPEN")</f>
        <v/>
      </c>
      <c r="N1682" s="13">
        <f>IF(SUMIFS(tblTime[Hours],tblTime[Date],tblTime[[#This Row],[Date]]) &gt; 20, "⚠ Over 20 hours!", "")</f>
        <v/>
      </c>
    </row>
    <row r="1683" hidden="1">
      <c r="B1683" s="14">
        <f>7+B1583</f>
        <v/>
      </c>
      <c r="C1683" s="15">
        <f>C1663</f>
        <v/>
      </c>
      <c r="D1683" s="13">
        <f>$G$2</f>
        <v/>
      </c>
      <c r="E1683" s="13">
        <f>IFERROR(_xlfn.XLOOKUP(D1683,tblEmployees[EmployeeName],tblEmployees[HomeDepartment],""),"")</f>
        <v/>
      </c>
      <c r="F1683" s="17" t="n"/>
      <c r="G1683" s="17" t="n"/>
      <c r="H1683" s="13">
        <f>IFERROR(INDEX(tblTasks[SuggestedCategory],MATCH(tblTime[[#This Row],[TaskName]],tblTasks[TaskName],0)),"")</f>
        <v/>
      </c>
      <c r="I1683" s="17" t="n"/>
      <c r="J1683" s="13">
        <f>IF(tblTime[[#This Row],[CategoryOverwrite]]="",tblTime[[#This Row],[SuggCategory]],tblTime[[#This Row],[CategoryOverwrite]])</f>
        <v/>
      </c>
      <c r="K1683" s="17" t="n"/>
      <c r="L1683" s="17" t="n"/>
      <c r="M1683" s="13">
        <f>IF(COUNTA(tblTime[[#This Row],[TaskName]:[Entity]],tblTime[[#This Row],[FinalCategory]:[Hours]])=4,"FILLED","OPEN")</f>
        <v/>
      </c>
      <c r="N1683" s="13">
        <f>IF(SUMIFS(tblTime[Hours],tblTime[Date],tblTime[[#This Row],[Date]]) &gt; 20, "⚠ Over 20 hours!", "")</f>
        <v/>
      </c>
    </row>
    <row r="1684" hidden="1">
      <c r="B1684" s="14">
        <f>7+B1584</f>
        <v/>
      </c>
      <c r="C1684" s="15">
        <f>C1664</f>
        <v/>
      </c>
      <c r="D1684" s="13">
        <f>$G$2</f>
        <v/>
      </c>
      <c r="E1684" s="13">
        <f>IFERROR(_xlfn.XLOOKUP(D1684,tblEmployees[EmployeeName],tblEmployees[HomeDepartment],""),"")</f>
        <v/>
      </c>
      <c r="F1684" s="17" t="n"/>
      <c r="G1684" s="17" t="n"/>
      <c r="H1684" s="13">
        <f>IFERROR(INDEX(tblTasks[SuggestedCategory],MATCH(tblTime[[#This Row],[TaskName]],tblTasks[TaskName],0)),"")</f>
        <v/>
      </c>
      <c r="I1684" s="17" t="n"/>
      <c r="J1684" s="13">
        <f>IF(tblTime[[#This Row],[CategoryOverwrite]]="",tblTime[[#This Row],[SuggCategory]],tblTime[[#This Row],[CategoryOverwrite]])</f>
        <v/>
      </c>
      <c r="K1684" s="17" t="n"/>
      <c r="L1684" s="17" t="n"/>
      <c r="M1684" s="13">
        <f>IF(COUNTA(tblTime[[#This Row],[TaskName]:[Entity]],tblTime[[#This Row],[FinalCategory]:[Hours]])=4,"FILLED","OPEN")</f>
        <v/>
      </c>
      <c r="N1684" s="13">
        <f>IF(SUMIFS(tblTime[Hours],tblTime[Date],tblTime[[#This Row],[Date]]) &gt; 20, "⚠ Over 20 hours!", "")</f>
        <v/>
      </c>
    </row>
    <row r="1685" hidden="1">
      <c r="B1685" s="14">
        <f>7+B1585</f>
        <v/>
      </c>
      <c r="C1685" s="15">
        <f>C1665</f>
        <v/>
      </c>
      <c r="D1685" s="13">
        <f>$G$2</f>
        <v/>
      </c>
      <c r="E1685" s="13">
        <f>IFERROR(_xlfn.XLOOKUP(D1685,tblEmployees[EmployeeName],tblEmployees[HomeDepartment],""),"")</f>
        <v/>
      </c>
      <c r="F1685" s="17" t="n"/>
      <c r="G1685" s="17" t="n"/>
      <c r="H1685" s="13">
        <f>IFERROR(INDEX(tblTasks[SuggestedCategory],MATCH(tblTime[[#This Row],[TaskName]],tblTasks[TaskName],0)),"")</f>
        <v/>
      </c>
      <c r="I1685" s="17" t="n"/>
      <c r="J1685" s="13">
        <f>IF(tblTime[[#This Row],[CategoryOverwrite]]="",tblTime[[#This Row],[SuggCategory]],tblTime[[#This Row],[CategoryOverwrite]])</f>
        <v/>
      </c>
      <c r="K1685" s="17" t="n"/>
      <c r="L1685" s="17" t="n"/>
      <c r="M1685" s="13">
        <f>IF(COUNTA(tblTime[[#This Row],[TaskName]:[Entity]],tblTime[[#This Row],[FinalCategory]:[Hours]])=4,"FILLED","OPEN")</f>
        <v/>
      </c>
      <c r="N1685" s="13">
        <f>IF(SUMIFS(tblTime[Hours],tblTime[Date],tblTime[[#This Row],[Date]]) &gt; 20, "⚠ Over 20 hours!", "")</f>
        <v/>
      </c>
    </row>
    <row r="1686" hidden="1">
      <c r="B1686" s="14">
        <f>7+B1586</f>
        <v/>
      </c>
      <c r="C1686" s="15">
        <f>C1666</f>
        <v/>
      </c>
      <c r="D1686" s="13">
        <f>$G$2</f>
        <v/>
      </c>
      <c r="E1686" s="13">
        <f>IFERROR(_xlfn.XLOOKUP(D1686,tblEmployees[EmployeeName],tblEmployees[HomeDepartment],""),"")</f>
        <v/>
      </c>
      <c r="F1686" s="17" t="n"/>
      <c r="G1686" s="17" t="n"/>
      <c r="H1686" s="13">
        <f>IFERROR(INDEX(tblTasks[SuggestedCategory],MATCH(tblTime[[#This Row],[TaskName]],tblTasks[TaskName],0)),"")</f>
        <v/>
      </c>
      <c r="I1686" s="17" t="n"/>
      <c r="J1686" s="13">
        <f>IF(tblTime[[#This Row],[CategoryOverwrite]]="",tblTime[[#This Row],[SuggCategory]],tblTime[[#This Row],[CategoryOverwrite]])</f>
        <v/>
      </c>
      <c r="K1686" s="17" t="n"/>
      <c r="L1686" s="17" t="n"/>
      <c r="M1686" s="13">
        <f>IF(COUNTA(tblTime[[#This Row],[TaskName]:[Entity]],tblTime[[#This Row],[FinalCategory]:[Hours]])=4,"FILLED","OPEN")</f>
        <v/>
      </c>
      <c r="N1686" s="13">
        <f>IF(SUMIFS(tblTime[Hours],tblTime[Date],tblTime[[#This Row],[Date]]) &gt; 20, "⚠ Over 20 hours!", "")</f>
        <v/>
      </c>
    </row>
    <row r="1687" hidden="1">
      <c r="B1687" s="14">
        <f>7+B1587</f>
        <v/>
      </c>
      <c r="C1687" s="15">
        <f>C1667</f>
        <v/>
      </c>
      <c r="D1687" s="13">
        <f>$G$2</f>
        <v/>
      </c>
      <c r="E1687" s="13">
        <f>IFERROR(_xlfn.XLOOKUP(D1687,tblEmployees[EmployeeName],tblEmployees[HomeDepartment],""),"")</f>
        <v/>
      </c>
      <c r="F1687" s="17" t="n"/>
      <c r="G1687" s="17" t="n"/>
      <c r="H1687" s="13">
        <f>IFERROR(INDEX(tblTasks[SuggestedCategory],MATCH(tblTime[[#This Row],[TaskName]],tblTasks[TaskName],0)),"")</f>
        <v/>
      </c>
      <c r="I1687" s="17" t="n"/>
      <c r="J1687" s="13">
        <f>IF(tblTime[[#This Row],[CategoryOverwrite]]="",tblTime[[#This Row],[SuggCategory]],tblTime[[#This Row],[CategoryOverwrite]])</f>
        <v/>
      </c>
      <c r="K1687" s="17" t="n"/>
      <c r="L1687" s="17" t="n"/>
      <c r="M1687" s="13">
        <f>IF(COUNTA(tblTime[[#This Row],[TaskName]:[Entity]],tblTime[[#This Row],[FinalCategory]:[Hours]])=4,"FILLED","OPEN")</f>
        <v/>
      </c>
      <c r="N1687" s="13">
        <f>IF(SUMIFS(tblTime[Hours],tblTime[Date],tblTime[[#This Row],[Date]]) &gt; 20, "⚠ Over 20 hours!", "")</f>
        <v/>
      </c>
    </row>
    <row r="1688" hidden="1">
      <c r="B1688" s="14">
        <f>7+B1588</f>
        <v/>
      </c>
      <c r="C1688" s="15">
        <f>C1668</f>
        <v/>
      </c>
      <c r="D1688" s="13">
        <f>$G$2</f>
        <v/>
      </c>
      <c r="E1688" s="13">
        <f>IFERROR(_xlfn.XLOOKUP(D1688,tblEmployees[EmployeeName],tblEmployees[HomeDepartment],""),"")</f>
        <v/>
      </c>
      <c r="F1688" s="17" t="n"/>
      <c r="G1688" s="17" t="n"/>
      <c r="H1688" s="13">
        <f>IFERROR(INDEX(tblTasks[SuggestedCategory],MATCH(tblTime[[#This Row],[TaskName]],tblTasks[TaskName],0)),"")</f>
        <v/>
      </c>
      <c r="I1688" s="17" t="n"/>
      <c r="J1688" s="13">
        <f>IF(tblTime[[#This Row],[CategoryOverwrite]]="",tblTime[[#This Row],[SuggCategory]],tblTime[[#This Row],[CategoryOverwrite]])</f>
        <v/>
      </c>
      <c r="K1688" s="17" t="n"/>
      <c r="L1688" s="17" t="n"/>
      <c r="M1688" s="13">
        <f>IF(COUNTA(tblTime[[#This Row],[TaskName]:[Entity]],tblTime[[#This Row],[FinalCategory]:[Hours]])=4,"FILLED","OPEN")</f>
        <v/>
      </c>
      <c r="N1688" s="13">
        <f>IF(SUMIFS(tblTime[Hours],tblTime[Date],tblTime[[#This Row],[Date]]) &gt; 20, "⚠ Over 20 hours!", "")</f>
        <v/>
      </c>
    </row>
    <row r="1689" hidden="1">
      <c r="B1689" s="14">
        <f>7+B1589</f>
        <v/>
      </c>
      <c r="C1689" s="15">
        <f>C1669</f>
        <v/>
      </c>
      <c r="D1689" s="13">
        <f>$G$2</f>
        <v/>
      </c>
      <c r="E1689" s="13">
        <f>IFERROR(_xlfn.XLOOKUP(D1689,tblEmployees[EmployeeName],tblEmployees[HomeDepartment],""),"")</f>
        <v/>
      </c>
      <c r="F1689" s="17" t="n"/>
      <c r="G1689" s="17" t="n"/>
      <c r="H1689" s="13">
        <f>IFERROR(INDEX(tblTasks[SuggestedCategory],MATCH(tblTime[[#This Row],[TaskName]],tblTasks[TaskName],0)),"")</f>
        <v/>
      </c>
      <c r="I1689" s="17" t="n"/>
      <c r="J1689" s="13">
        <f>IF(tblTime[[#This Row],[CategoryOverwrite]]="",tblTime[[#This Row],[SuggCategory]],tblTime[[#This Row],[CategoryOverwrite]])</f>
        <v/>
      </c>
      <c r="K1689" s="17" t="n"/>
      <c r="L1689" s="17" t="n"/>
      <c r="M1689" s="13">
        <f>IF(COUNTA(tblTime[[#This Row],[TaskName]:[Entity]],tblTime[[#This Row],[FinalCategory]:[Hours]])=4,"FILLED","OPEN")</f>
        <v/>
      </c>
      <c r="N1689" s="13">
        <f>IF(SUMIFS(tblTime[Hours],tblTime[Date],tblTime[[#This Row],[Date]]) &gt; 20, "⚠ Over 20 hours!", "")</f>
        <v/>
      </c>
    </row>
    <row r="1690" hidden="1">
      <c r="B1690" s="14">
        <f>7+B1590</f>
        <v/>
      </c>
      <c r="C1690" s="15">
        <f>C1670</f>
        <v/>
      </c>
      <c r="D1690" s="13">
        <f>$G$2</f>
        <v/>
      </c>
      <c r="E1690" s="13">
        <f>IFERROR(_xlfn.XLOOKUP(D1690,tblEmployees[EmployeeName],tblEmployees[HomeDepartment],""),"")</f>
        <v/>
      </c>
      <c r="F1690" s="17" t="n"/>
      <c r="G1690" s="17" t="n"/>
      <c r="H1690" s="13">
        <f>IFERROR(INDEX(tblTasks[SuggestedCategory],MATCH(tblTime[[#This Row],[TaskName]],tblTasks[TaskName],0)),"")</f>
        <v/>
      </c>
      <c r="I1690" s="17" t="n"/>
      <c r="J1690" s="13">
        <f>IF(tblTime[[#This Row],[CategoryOverwrite]]="",tblTime[[#This Row],[SuggCategory]],tblTime[[#This Row],[CategoryOverwrite]])</f>
        <v/>
      </c>
      <c r="K1690" s="17" t="n"/>
      <c r="L1690" s="17" t="n"/>
      <c r="M1690" s="13">
        <f>IF(COUNTA(tblTime[[#This Row],[TaskName]:[Entity]],tblTime[[#This Row],[FinalCategory]:[Hours]])=4,"FILLED","OPEN")</f>
        <v/>
      </c>
      <c r="N1690" s="13">
        <f>IF(SUMIFS(tblTime[Hours],tblTime[Date],tblTime[[#This Row],[Date]]) &gt; 20, "⚠ Over 20 hours!", "")</f>
        <v/>
      </c>
    </row>
    <row r="1691" hidden="1">
      <c r="B1691" s="14">
        <f>7+B1591</f>
        <v/>
      </c>
      <c r="C1691" s="15">
        <f>C1671</f>
        <v/>
      </c>
      <c r="D1691" s="13">
        <f>$G$2</f>
        <v/>
      </c>
      <c r="E1691" s="13">
        <f>IFERROR(_xlfn.XLOOKUP(D1691,tblEmployees[EmployeeName],tblEmployees[HomeDepartment],""),"")</f>
        <v/>
      </c>
      <c r="F1691" s="17" t="n"/>
      <c r="G1691" s="17" t="n"/>
      <c r="H1691" s="13">
        <f>IFERROR(INDEX(tblTasks[SuggestedCategory],MATCH(tblTime[[#This Row],[TaskName]],tblTasks[TaskName],0)),"")</f>
        <v/>
      </c>
      <c r="I1691" s="17" t="n"/>
      <c r="J1691" s="13">
        <f>IF(tblTime[[#This Row],[CategoryOverwrite]]="",tblTime[[#This Row],[SuggCategory]],tblTime[[#This Row],[CategoryOverwrite]])</f>
        <v/>
      </c>
      <c r="K1691" s="17" t="n"/>
      <c r="L1691" s="17" t="n"/>
      <c r="M1691" s="13">
        <f>IF(COUNTA(tblTime[[#This Row],[TaskName]:[Entity]],tblTime[[#This Row],[FinalCategory]:[Hours]])=4,"FILLED","OPEN")</f>
        <v/>
      </c>
      <c r="N1691" s="13">
        <f>IF(SUMIFS(tblTime[Hours],tblTime[Date],tblTime[[#This Row],[Date]]) &gt; 20, "⚠ Over 20 hours!", "")</f>
        <v/>
      </c>
    </row>
    <row r="1692" hidden="1">
      <c r="B1692" s="14">
        <f>7+B1592</f>
        <v/>
      </c>
      <c r="C1692" s="15">
        <f>C1672</f>
        <v/>
      </c>
      <c r="D1692" s="13">
        <f>$G$2</f>
        <v/>
      </c>
      <c r="E1692" s="13">
        <f>IFERROR(_xlfn.XLOOKUP(D1692,tblEmployees[EmployeeName],tblEmployees[HomeDepartment],""),"")</f>
        <v/>
      </c>
      <c r="F1692" s="17" t="n"/>
      <c r="G1692" s="17" t="n"/>
      <c r="H1692" s="13">
        <f>IFERROR(INDEX(tblTasks[SuggestedCategory],MATCH(tblTime[[#This Row],[TaskName]],tblTasks[TaskName],0)),"")</f>
        <v/>
      </c>
      <c r="I1692" s="17" t="n"/>
      <c r="J1692" s="13">
        <f>IF(tblTime[[#This Row],[CategoryOverwrite]]="",tblTime[[#This Row],[SuggCategory]],tblTime[[#This Row],[CategoryOverwrite]])</f>
        <v/>
      </c>
      <c r="K1692" s="17" t="n"/>
      <c r="L1692" s="17" t="n"/>
      <c r="M1692" s="13">
        <f>IF(COUNTA(tblTime[[#This Row],[TaskName]:[Entity]],tblTime[[#This Row],[FinalCategory]:[Hours]])=4,"FILLED","OPEN")</f>
        <v/>
      </c>
      <c r="N1692" s="13">
        <f>IF(SUMIFS(tblTime[Hours],tblTime[Date],tblTime[[#This Row],[Date]]) &gt; 20, "⚠ Over 20 hours!", "")</f>
        <v/>
      </c>
    </row>
    <row r="1693" hidden="1">
      <c r="B1693" s="14">
        <f>7+B1593</f>
        <v/>
      </c>
      <c r="C1693" s="15">
        <f>C1673</f>
        <v/>
      </c>
      <c r="D1693" s="13">
        <f>$G$2</f>
        <v/>
      </c>
      <c r="E1693" s="13">
        <f>IFERROR(_xlfn.XLOOKUP(D1693,tblEmployees[EmployeeName],tblEmployees[HomeDepartment],""),"")</f>
        <v/>
      </c>
      <c r="F1693" s="17" t="n"/>
      <c r="G1693" s="17" t="n"/>
      <c r="H1693" s="13">
        <f>IFERROR(INDEX(tblTasks[SuggestedCategory],MATCH(tblTime[[#This Row],[TaskName]],tblTasks[TaskName],0)),"")</f>
        <v/>
      </c>
      <c r="I1693" s="17" t="n"/>
      <c r="J1693" s="13">
        <f>IF(tblTime[[#This Row],[CategoryOverwrite]]="",tblTime[[#This Row],[SuggCategory]],tblTime[[#This Row],[CategoryOverwrite]])</f>
        <v/>
      </c>
      <c r="K1693" s="17" t="n"/>
      <c r="L1693" s="17" t="n"/>
      <c r="M1693" s="13">
        <f>IF(COUNTA(tblTime[[#This Row],[TaskName]:[Entity]],tblTime[[#This Row],[FinalCategory]:[Hours]])=4,"FILLED","OPEN")</f>
        <v/>
      </c>
      <c r="N1693" s="13">
        <f>IF(SUMIFS(tblTime[Hours],tblTime[Date],tblTime[[#This Row],[Date]]) &gt; 20, "⚠ Over 20 hours!", "")</f>
        <v/>
      </c>
    </row>
    <row r="1694" hidden="1">
      <c r="B1694" s="14">
        <f>7+B1594</f>
        <v/>
      </c>
      <c r="C1694" s="15">
        <f>C1674</f>
        <v/>
      </c>
      <c r="D1694" s="13">
        <f>$G$2</f>
        <v/>
      </c>
      <c r="E1694" s="13">
        <f>IFERROR(_xlfn.XLOOKUP(D1694,tblEmployees[EmployeeName],tblEmployees[HomeDepartment],""),"")</f>
        <v/>
      </c>
      <c r="F1694" s="17" t="n"/>
      <c r="G1694" s="17" t="n"/>
      <c r="H1694" s="13">
        <f>IFERROR(INDEX(tblTasks[SuggestedCategory],MATCH(tblTime[[#This Row],[TaskName]],tblTasks[TaskName],0)),"")</f>
        <v/>
      </c>
      <c r="I1694" s="17" t="n"/>
      <c r="J1694" s="13">
        <f>IF(tblTime[[#This Row],[CategoryOverwrite]]="",tblTime[[#This Row],[SuggCategory]],tblTime[[#This Row],[CategoryOverwrite]])</f>
        <v/>
      </c>
      <c r="K1694" s="17" t="n"/>
      <c r="L1694" s="17" t="n"/>
      <c r="M1694" s="13">
        <f>IF(COUNTA(tblTime[[#This Row],[TaskName]:[Entity]],tblTime[[#This Row],[FinalCategory]:[Hours]])=4,"FILLED","OPEN")</f>
        <v/>
      </c>
      <c r="N1694" s="13">
        <f>IF(SUMIFS(tblTime[Hours],tblTime[Date],tblTime[[#This Row],[Date]]) &gt; 20, "⚠ Over 20 hours!", "")</f>
        <v/>
      </c>
    </row>
    <row r="1695" hidden="1">
      <c r="B1695" s="14">
        <f>7+B1595</f>
        <v/>
      </c>
      <c r="C1695" s="15">
        <f>C1675</f>
        <v/>
      </c>
      <c r="D1695" s="13">
        <f>$G$2</f>
        <v/>
      </c>
      <c r="E1695" s="13">
        <f>IFERROR(_xlfn.XLOOKUP(D1695,tblEmployees[EmployeeName],tblEmployees[HomeDepartment],""),"")</f>
        <v/>
      </c>
      <c r="F1695" s="17" t="n"/>
      <c r="G1695" s="17" t="n"/>
      <c r="H1695" s="13">
        <f>IFERROR(INDEX(tblTasks[SuggestedCategory],MATCH(tblTime[[#This Row],[TaskName]],tblTasks[TaskName],0)),"")</f>
        <v/>
      </c>
      <c r="I1695" s="17" t="n"/>
      <c r="J1695" s="13">
        <f>IF(tblTime[[#This Row],[CategoryOverwrite]]="",tblTime[[#This Row],[SuggCategory]],tblTime[[#This Row],[CategoryOverwrite]])</f>
        <v/>
      </c>
      <c r="K1695" s="17" t="n"/>
      <c r="L1695" s="17" t="n"/>
      <c r="M1695" s="13">
        <f>IF(COUNTA(tblTime[[#This Row],[TaskName]:[Entity]],tblTime[[#This Row],[FinalCategory]:[Hours]])=4,"FILLED","OPEN")</f>
        <v/>
      </c>
      <c r="N1695" s="13">
        <f>IF(SUMIFS(tblTime[Hours],tblTime[Date],tblTime[[#This Row],[Date]]) &gt; 20, "⚠ Over 20 hours!", "")</f>
        <v/>
      </c>
    </row>
    <row r="1696" hidden="1">
      <c r="B1696" s="14">
        <f>7+B1596</f>
        <v/>
      </c>
      <c r="C1696" s="15">
        <f>C1676</f>
        <v/>
      </c>
      <c r="D1696" s="13">
        <f>$G$2</f>
        <v/>
      </c>
      <c r="E1696" s="13">
        <f>IFERROR(_xlfn.XLOOKUP(D1696,tblEmployees[EmployeeName],tblEmployees[HomeDepartment],""),"")</f>
        <v/>
      </c>
      <c r="F1696" s="17" t="n"/>
      <c r="G1696" s="17" t="n"/>
      <c r="H1696" s="13">
        <f>IFERROR(INDEX(tblTasks[SuggestedCategory],MATCH(tblTime[[#This Row],[TaskName]],tblTasks[TaskName],0)),"")</f>
        <v/>
      </c>
      <c r="I1696" s="17" t="n"/>
      <c r="J1696" s="13">
        <f>IF(tblTime[[#This Row],[CategoryOverwrite]]="",tblTime[[#This Row],[SuggCategory]],tblTime[[#This Row],[CategoryOverwrite]])</f>
        <v/>
      </c>
      <c r="K1696" s="17" t="n"/>
      <c r="L1696" s="17" t="n"/>
      <c r="M1696" s="13">
        <f>IF(COUNTA(tblTime[[#This Row],[TaskName]:[Entity]],tblTime[[#This Row],[FinalCategory]:[Hours]])=4,"FILLED","OPEN")</f>
        <v/>
      </c>
      <c r="N1696" s="13">
        <f>IF(SUMIFS(tblTime[Hours],tblTime[Date],tblTime[[#This Row],[Date]]) &gt; 20, "⚠ Over 20 hours!", "")</f>
        <v/>
      </c>
    </row>
    <row r="1697" hidden="1">
      <c r="B1697" s="14">
        <f>7+B1597</f>
        <v/>
      </c>
      <c r="C1697" s="15">
        <f>C1677</f>
        <v/>
      </c>
      <c r="D1697" s="13">
        <f>$G$2</f>
        <v/>
      </c>
      <c r="E1697" s="13">
        <f>IFERROR(_xlfn.XLOOKUP(D1697,tblEmployees[EmployeeName],tblEmployees[HomeDepartment],""),"")</f>
        <v/>
      </c>
      <c r="F1697" s="17" t="n"/>
      <c r="G1697" s="17" t="n"/>
      <c r="H1697" s="13">
        <f>IFERROR(INDEX(tblTasks[SuggestedCategory],MATCH(tblTime[[#This Row],[TaskName]],tblTasks[TaskName],0)),"")</f>
        <v/>
      </c>
      <c r="I1697" s="17" t="n"/>
      <c r="J1697" s="13">
        <f>IF(tblTime[[#This Row],[CategoryOverwrite]]="",tblTime[[#This Row],[SuggCategory]],tblTime[[#This Row],[CategoryOverwrite]])</f>
        <v/>
      </c>
      <c r="K1697" s="17" t="n"/>
      <c r="L1697" s="17" t="n"/>
      <c r="M1697" s="13">
        <f>IF(COUNTA(tblTime[[#This Row],[TaskName]:[Entity]],tblTime[[#This Row],[FinalCategory]:[Hours]])=4,"FILLED","OPEN")</f>
        <v/>
      </c>
      <c r="N1697" s="13">
        <f>IF(SUMIFS(tblTime[Hours],tblTime[Date],tblTime[[#This Row],[Date]]) &gt; 20, "⚠ Over 20 hours!", "")</f>
        <v/>
      </c>
    </row>
    <row r="1698" hidden="1">
      <c r="B1698" s="14">
        <f>7+B1598</f>
        <v/>
      </c>
      <c r="C1698" s="15">
        <f>C1678</f>
        <v/>
      </c>
      <c r="D1698" s="13">
        <f>$G$2</f>
        <v/>
      </c>
      <c r="E1698" s="13">
        <f>IFERROR(_xlfn.XLOOKUP(D1698,tblEmployees[EmployeeName],tblEmployees[HomeDepartment],""),"")</f>
        <v/>
      </c>
      <c r="F1698" s="17" t="n"/>
      <c r="G1698" s="17" t="n"/>
      <c r="H1698" s="13">
        <f>IFERROR(INDEX(tblTasks[SuggestedCategory],MATCH(tblTime[[#This Row],[TaskName]],tblTasks[TaskName],0)),"")</f>
        <v/>
      </c>
      <c r="I1698" s="17" t="n"/>
      <c r="J1698" s="13">
        <f>IF(tblTime[[#This Row],[CategoryOverwrite]]="",tblTime[[#This Row],[SuggCategory]],tblTime[[#This Row],[CategoryOverwrite]])</f>
        <v/>
      </c>
      <c r="K1698" s="17" t="n"/>
      <c r="L1698" s="17" t="n"/>
      <c r="M1698" s="13">
        <f>IF(COUNTA(tblTime[[#This Row],[TaskName]:[Entity]],tblTime[[#This Row],[FinalCategory]:[Hours]])=4,"FILLED","OPEN")</f>
        <v/>
      </c>
      <c r="N1698" s="13">
        <f>IF(SUMIFS(tblTime[Hours],tblTime[Date],tblTime[[#This Row],[Date]]) &gt; 20, "⚠ Over 20 hours!", "")</f>
        <v/>
      </c>
    </row>
    <row r="1699" hidden="1">
      <c r="B1699" s="14">
        <f>7+B1599</f>
        <v/>
      </c>
      <c r="C1699" s="15">
        <f>C1679</f>
        <v/>
      </c>
      <c r="D1699" s="13">
        <f>$G$2</f>
        <v/>
      </c>
      <c r="E1699" s="13">
        <f>IFERROR(_xlfn.XLOOKUP(D1699,tblEmployees[EmployeeName],tblEmployees[HomeDepartment],""),"")</f>
        <v/>
      </c>
      <c r="F1699" s="17" t="n"/>
      <c r="G1699" s="17" t="n"/>
      <c r="H1699" s="13">
        <f>IFERROR(INDEX(tblTasks[SuggestedCategory],MATCH(tblTime[[#This Row],[TaskName]],tblTasks[TaskName],0)),"")</f>
        <v/>
      </c>
      <c r="I1699" s="17" t="n"/>
      <c r="J1699" s="13">
        <f>IF(tblTime[[#This Row],[CategoryOverwrite]]="",tblTime[[#This Row],[SuggCategory]],tblTime[[#This Row],[CategoryOverwrite]])</f>
        <v/>
      </c>
      <c r="K1699" s="17" t="n"/>
      <c r="L1699" s="17" t="n"/>
      <c r="M1699" s="13">
        <f>IF(COUNTA(tblTime[[#This Row],[TaskName]:[Entity]],tblTime[[#This Row],[FinalCategory]:[Hours]])=4,"FILLED","OPEN")</f>
        <v/>
      </c>
      <c r="N1699" s="13">
        <f>IF(SUMIFS(tblTime[Hours],tblTime[Date],tblTime[[#This Row],[Date]]) &gt; 20, "⚠ Over 20 hours!", "")</f>
        <v/>
      </c>
    </row>
    <row r="1700" hidden="1">
      <c r="B1700" s="14">
        <f>7+B1600</f>
        <v/>
      </c>
      <c r="C1700" s="15">
        <f>C1680</f>
        <v/>
      </c>
      <c r="D1700" s="13">
        <f>$G$2</f>
        <v/>
      </c>
      <c r="E1700" s="13">
        <f>IFERROR(_xlfn.XLOOKUP(D1700,tblEmployees[EmployeeName],tblEmployees[HomeDepartment],""),"")</f>
        <v/>
      </c>
      <c r="F1700" s="17" t="n"/>
      <c r="G1700" s="17" t="n"/>
      <c r="H1700" s="13">
        <f>IFERROR(INDEX(tblTasks[SuggestedCategory],MATCH(tblTime[[#This Row],[TaskName]],tblTasks[TaskName],0)),"")</f>
        <v/>
      </c>
      <c r="I1700" s="17" t="n"/>
      <c r="J1700" s="13">
        <f>IF(tblTime[[#This Row],[CategoryOverwrite]]="",tblTime[[#This Row],[SuggCategory]],tblTime[[#This Row],[CategoryOverwrite]])</f>
        <v/>
      </c>
      <c r="K1700" s="17" t="n"/>
      <c r="L1700" s="17" t="n"/>
      <c r="M1700" s="13">
        <f>IF(COUNTA(tblTime[[#This Row],[TaskName]:[Entity]],tblTime[[#This Row],[FinalCategory]:[Hours]])=4,"FILLED","OPEN")</f>
        <v/>
      </c>
      <c r="N1700" s="13">
        <f>IF(SUMIFS(tblTime[Hours],tblTime[Date],tblTime[[#This Row],[Date]]) &gt; 20, "⚠ Over 20 hours!", "")</f>
        <v/>
      </c>
    </row>
    <row r="1701" hidden="1">
      <c r="B1701" s="14">
        <f>7+B1601</f>
        <v/>
      </c>
      <c r="C1701" s="15">
        <f>C1681</f>
        <v/>
      </c>
      <c r="D1701" s="13">
        <f>$G$2</f>
        <v/>
      </c>
      <c r="E1701" s="13">
        <f>IFERROR(_xlfn.XLOOKUP(D1701,tblEmployees[EmployeeName],tblEmployees[HomeDepartment],""),"")</f>
        <v/>
      </c>
      <c r="F1701" s="17" t="n"/>
      <c r="G1701" s="17" t="n"/>
      <c r="H1701" s="13">
        <f>IFERROR(INDEX(tblTasks[SuggestedCategory],MATCH(tblTime[[#This Row],[TaskName]],tblTasks[TaskName],0)),"")</f>
        <v/>
      </c>
      <c r="I1701" s="17" t="n"/>
      <c r="J1701" s="13">
        <f>IF(tblTime[[#This Row],[CategoryOverwrite]]="",tblTime[[#This Row],[SuggCategory]],tblTime[[#This Row],[CategoryOverwrite]])</f>
        <v/>
      </c>
      <c r="K1701" s="17" t="n"/>
      <c r="L1701" s="17" t="n"/>
      <c r="M1701" s="13">
        <f>IF(COUNTA(tblTime[[#This Row],[TaskName]:[Entity]],tblTime[[#This Row],[FinalCategory]:[Hours]])=4,"FILLED","OPEN")</f>
        <v/>
      </c>
      <c r="N1701" s="13">
        <f>IF(SUMIFS(tblTime[Hours],tblTime[Date],tblTime[[#This Row],[Date]]) &gt; 20, "⚠ Over 20 hours!", "")</f>
        <v/>
      </c>
    </row>
    <row r="1702" hidden="1">
      <c r="B1702" s="14">
        <f>7+B1602</f>
        <v/>
      </c>
      <c r="C1702" s="15">
        <f>C1682</f>
        <v/>
      </c>
      <c r="D1702" s="13">
        <f>$G$2</f>
        <v/>
      </c>
      <c r="E1702" s="13">
        <f>IFERROR(_xlfn.XLOOKUP(D1702,tblEmployees[EmployeeName],tblEmployees[HomeDepartment],""),"")</f>
        <v/>
      </c>
      <c r="F1702" s="17" t="n"/>
      <c r="G1702" s="17" t="n"/>
      <c r="H1702" s="13">
        <f>IFERROR(INDEX(tblTasks[SuggestedCategory],MATCH(tblTime[[#This Row],[TaskName]],tblTasks[TaskName],0)),"")</f>
        <v/>
      </c>
      <c r="I1702" s="17" t="n"/>
      <c r="J1702" s="13">
        <f>IF(tblTime[[#This Row],[CategoryOverwrite]]="",tblTime[[#This Row],[SuggCategory]],tblTime[[#This Row],[CategoryOverwrite]])</f>
        <v/>
      </c>
      <c r="K1702" s="17" t="n"/>
      <c r="L1702" s="17" t="n"/>
      <c r="M1702" s="13">
        <f>IF(COUNTA(tblTime[[#This Row],[TaskName]:[Entity]],tblTime[[#This Row],[FinalCategory]:[Hours]])=4,"FILLED","OPEN")</f>
        <v/>
      </c>
      <c r="N1702" s="13">
        <f>IF(SUMIFS(tblTime[Hours],tblTime[Date],tblTime[[#This Row],[Date]]) &gt; 20, "⚠ Over 20 hours!", "")</f>
        <v/>
      </c>
    </row>
    <row r="1703" hidden="1">
      <c r="B1703" s="14">
        <f>7+B1603</f>
        <v/>
      </c>
      <c r="C1703" s="15">
        <f>C1683</f>
        <v/>
      </c>
      <c r="D1703" s="13">
        <f>$G$2</f>
        <v/>
      </c>
      <c r="E1703" s="13">
        <f>IFERROR(_xlfn.XLOOKUP(D1703,tblEmployees[EmployeeName],tblEmployees[HomeDepartment],""),"")</f>
        <v/>
      </c>
      <c r="F1703" s="17" t="n"/>
      <c r="G1703" s="17" t="n"/>
      <c r="H1703" s="13">
        <f>IFERROR(INDEX(tblTasks[SuggestedCategory],MATCH(tblTime[[#This Row],[TaskName]],tblTasks[TaskName],0)),"")</f>
        <v/>
      </c>
      <c r="I1703" s="17" t="n"/>
      <c r="J1703" s="13">
        <f>IF(tblTime[[#This Row],[CategoryOverwrite]]="",tblTime[[#This Row],[SuggCategory]],tblTime[[#This Row],[CategoryOverwrite]])</f>
        <v/>
      </c>
      <c r="K1703" s="17" t="n"/>
      <c r="L1703" s="17" t="n"/>
      <c r="M1703" s="13">
        <f>IF(COUNTA(tblTime[[#This Row],[TaskName]:[Entity]],tblTime[[#This Row],[FinalCategory]:[Hours]])=4,"FILLED","OPEN")</f>
        <v/>
      </c>
      <c r="N1703" s="13">
        <f>IF(SUMIFS(tblTime[Hours],tblTime[Date],tblTime[[#This Row],[Date]]) &gt; 20, "⚠ Over 20 hours!", "")</f>
        <v/>
      </c>
    </row>
    <row r="1704" hidden="1">
      <c r="B1704" s="14">
        <f>7+B1604</f>
        <v/>
      </c>
      <c r="C1704" s="15">
        <f>C1684</f>
        <v/>
      </c>
      <c r="D1704" s="13">
        <f>$G$2</f>
        <v/>
      </c>
      <c r="E1704" s="13">
        <f>IFERROR(_xlfn.XLOOKUP(D1704,tblEmployees[EmployeeName],tblEmployees[HomeDepartment],""),"")</f>
        <v/>
      </c>
      <c r="F1704" s="17" t="n"/>
      <c r="G1704" s="17" t="n"/>
      <c r="H1704" s="13">
        <f>IFERROR(INDEX(tblTasks[SuggestedCategory],MATCH(tblTime[[#This Row],[TaskName]],tblTasks[TaskName],0)),"")</f>
        <v/>
      </c>
      <c r="I1704" s="17" t="n"/>
      <c r="J1704" s="13">
        <f>IF(tblTime[[#This Row],[CategoryOverwrite]]="",tblTime[[#This Row],[SuggCategory]],tblTime[[#This Row],[CategoryOverwrite]])</f>
        <v/>
      </c>
      <c r="K1704" s="17" t="n"/>
      <c r="L1704" s="17" t="n"/>
      <c r="M1704" s="13">
        <f>IF(COUNTA(tblTime[[#This Row],[TaskName]:[Entity]],tblTime[[#This Row],[FinalCategory]:[Hours]])=4,"FILLED","OPEN")</f>
        <v/>
      </c>
      <c r="N1704" s="13">
        <f>IF(SUMIFS(tblTime[Hours],tblTime[Date],tblTime[[#This Row],[Date]]) &gt; 20, "⚠ Over 20 hours!", "")</f>
        <v/>
      </c>
    </row>
    <row r="1705" hidden="1">
      <c r="B1705" s="14">
        <f>7+B1605</f>
        <v/>
      </c>
      <c r="C1705" s="15">
        <f>C1685</f>
        <v/>
      </c>
      <c r="D1705" s="13">
        <f>$G$2</f>
        <v/>
      </c>
      <c r="E1705" s="13">
        <f>IFERROR(_xlfn.XLOOKUP(D1705,tblEmployees[EmployeeName],tblEmployees[HomeDepartment],""),"")</f>
        <v/>
      </c>
      <c r="F1705" s="17" t="n"/>
      <c r="G1705" s="17" t="n"/>
      <c r="H1705" s="13">
        <f>IFERROR(INDEX(tblTasks[SuggestedCategory],MATCH(tblTime[[#This Row],[TaskName]],tblTasks[TaskName],0)),"")</f>
        <v/>
      </c>
      <c r="I1705" s="17" t="n"/>
      <c r="J1705" s="13">
        <f>IF(tblTime[[#This Row],[CategoryOverwrite]]="",tblTime[[#This Row],[SuggCategory]],tblTime[[#This Row],[CategoryOverwrite]])</f>
        <v/>
      </c>
      <c r="K1705" s="17" t="n"/>
      <c r="L1705" s="17" t="n"/>
      <c r="M1705" s="13">
        <f>IF(COUNTA(tblTime[[#This Row],[TaskName]:[Entity]],tblTime[[#This Row],[FinalCategory]:[Hours]])=4,"FILLED","OPEN")</f>
        <v/>
      </c>
      <c r="N1705" s="13">
        <f>IF(SUMIFS(tblTime[Hours],tblTime[Date],tblTime[[#This Row],[Date]]) &gt; 20, "⚠ Over 20 hours!", "")</f>
        <v/>
      </c>
    </row>
    <row r="1706" hidden="1">
      <c r="B1706" s="14">
        <f>7+B1606</f>
        <v/>
      </c>
      <c r="C1706" s="15">
        <f>C1686</f>
        <v/>
      </c>
      <c r="D1706" s="13">
        <f>$G$2</f>
        <v/>
      </c>
      <c r="E1706" s="13">
        <f>IFERROR(_xlfn.XLOOKUP(D1706,tblEmployees[EmployeeName],tblEmployees[HomeDepartment],""),"")</f>
        <v/>
      </c>
      <c r="F1706" s="17" t="n"/>
      <c r="G1706" s="17" t="n"/>
      <c r="H1706" s="13">
        <f>IFERROR(INDEX(tblTasks[SuggestedCategory],MATCH(tblTime[[#This Row],[TaskName]],tblTasks[TaskName],0)),"")</f>
        <v/>
      </c>
      <c r="I1706" s="17" t="n"/>
      <c r="J1706" s="13">
        <f>IF(tblTime[[#This Row],[CategoryOverwrite]]="",tblTime[[#This Row],[SuggCategory]],tblTime[[#This Row],[CategoryOverwrite]])</f>
        <v/>
      </c>
      <c r="K1706" s="17" t="n"/>
      <c r="L1706" s="17" t="n"/>
      <c r="M1706" s="13">
        <f>IF(COUNTA(tblTime[[#This Row],[TaskName]:[Entity]],tblTime[[#This Row],[FinalCategory]:[Hours]])=4,"FILLED","OPEN")</f>
        <v/>
      </c>
      <c r="N1706" s="13">
        <f>IF(SUMIFS(tblTime[Hours],tblTime[Date],tblTime[[#This Row],[Date]]) &gt; 20, "⚠ Over 20 hours!", "")</f>
        <v/>
      </c>
    </row>
    <row r="1707" hidden="1">
      <c r="B1707" s="14">
        <f>7+B1607</f>
        <v/>
      </c>
      <c r="C1707" s="15">
        <f>C1687</f>
        <v/>
      </c>
      <c r="D1707" s="13">
        <f>$G$2</f>
        <v/>
      </c>
      <c r="E1707" s="13">
        <f>IFERROR(_xlfn.XLOOKUP(D1707,tblEmployees[EmployeeName],tblEmployees[HomeDepartment],""),"")</f>
        <v/>
      </c>
      <c r="F1707" s="17" t="n"/>
      <c r="G1707" s="17" t="n"/>
      <c r="H1707" s="13">
        <f>IFERROR(INDEX(tblTasks[SuggestedCategory],MATCH(tblTime[[#This Row],[TaskName]],tblTasks[TaskName],0)),"")</f>
        <v/>
      </c>
      <c r="I1707" s="17" t="n"/>
      <c r="J1707" s="13">
        <f>IF(tblTime[[#This Row],[CategoryOverwrite]]="",tblTime[[#This Row],[SuggCategory]],tblTime[[#This Row],[CategoryOverwrite]])</f>
        <v/>
      </c>
      <c r="K1707" s="17" t="n"/>
      <c r="L1707" s="17" t="n"/>
      <c r="M1707" s="13">
        <f>IF(COUNTA(tblTime[[#This Row],[TaskName]:[Entity]],tblTime[[#This Row],[FinalCategory]:[Hours]])=4,"FILLED","OPEN")</f>
        <v/>
      </c>
      <c r="N1707" s="13">
        <f>IF(SUMIFS(tblTime[Hours],tblTime[Date],tblTime[[#This Row],[Date]]) &gt; 20, "⚠ Over 20 hours!", "")</f>
        <v/>
      </c>
    </row>
    <row r="1708" hidden="1">
      <c r="B1708" s="14">
        <f>7+B1608</f>
        <v/>
      </c>
      <c r="C1708" s="15">
        <f>C1688</f>
        <v/>
      </c>
      <c r="D1708" s="13">
        <f>$G$2</f>
        <v/>
      </c>
      <c r="E1708" s="13">
        <f>IFERROR(_xlfn.XLOOKUP(D1708,tblEmployees[EmployeeName],tblEmployees[HomeDepartment],""),"")</f>
        <v/>
      </c>
      <c r="F1708" s="17" t="n"/>
      <c r="G1708" s="17" t="n"/>
      <c r="H1708" s="13">
        <f>IFERROR(INDEX(tblTasks[SuggestedCategory],MATCH(tblTime[[#This Row],[TaskName]],tblTasks[TaskName],0)),"")</f>
        <v/>
      </c>
      <c r="I1708" s="17" t="n"/>
      <c r="J1708" s="13">
        <f>IF(tblTime[[#This Row],[CategoryOverwrite]]="",tblTime[[#This Row],[SuggCategory]],tblTime[[#This Row],[CategoryOverwrite]])</f>
        <v/>
      </c>
      <c r="K1708" s="17" t="n"/>
      <c r="L1708" s="17" t="n"/>
      <c r="M1708" s="13">
        <f>IF(COUNTA(tblTime[[#This Row],[TaskName]:[Entity]],tblTime[[#This Row],[FinalCategory]:[Hours]])=4,"FILLED","OPEN")</f>
        <v/>
      </c>
      <c r="N1708" s="13">
        <f>IF(SUMIFS(tblTime[Hours],tblTime[Date],tblTime[[#This Row],[Date]]) &gt; 20, "⚠ Over 20 hours!", "")</f>
        <v/>
      </c>
    </row>
    <row r="1709" hidden="1">
      <c r="B1709" s="14">
        <f>7+B1609</f>
        <v/>
      </c>
      <c r="C1709" s="15">
        <f>C1689</f>
        <v/>
      </c>
      <c r="D1709" s="13">
        <f>$G$2</f>
        <v/>
      </c>
      <c r="E1709" s="13">
        <f>IFERROR(_xlfn.XLOOKUP(D1709,tblEmployees[EmployeeName],tblEmployees[HomeDepartment],""),"")</f>
        <v/>
      </c>
      <c r="F1709" s="17" t="n"/>
      <c r="G1709" s="17" t="n"/>
      <c r="H1709" s="13">
        <f>IFERROR(INDEX(tblTasks[SuggestedCategory],MATCH(tblTime[[#This Row],[TaskName]],tblTasks[TaskName],0)),"")</f>
        <v/>
      </c>
      <c r="I1709" s="17" t="n"/>
      <c r="J1709" s="13">
        <f>IF(tblTime[[#This Row],[CategoryOverwrite]]="",tblTime[[#This Row],[SuggCategory]],tblTime[[#This Row],[CategoryOverwrite]])</f>
        <v/>
      </c>
      <c r="K1709" s="17" t="n"/>
      <c r="L1709" s="17" t="n"/>
      <c r="M1709" s="13">
        <f>IF(COUNTA(tblTime[[#This Row],[TaskName]:[Entity]],tblTime[[#This Row],[FinalCategory]:[Hours]])=4,"FILLED","OPEN")</f>
        <v/>
      </c>
      <c r="N1709" s="13">
        <f>IF(SUMIFS(tblTime[Hours],tblTime[Date],tblTime[[#This Row],[Date]]) &gt; 20, "⚠ Over 20 hours!", "")</f>
        <v/>
      </c>
    </row>
    <row r="1710" hidden="1">
      <c r="B1710" s="14">
        <f>7+B1610</f>
        <v/>
      </c>
      <c r="C1710" s="15">
        <f>C1690</f>
        <v/>
      </c>
      <c r="D1710" s="13">
        <f>$G$2</f>
        <v/>
      </c>
      <c r="E1710" s="13">
        <f>IFERROR(_xlfn.XLOOKUP(D1710,tblEmployees[EmployeeName],tblEmployees[HomeDepartment],""),"")</f>
        <v/>
      </c>
      <c r="F1710" s="17" t="n"/>
      <c r="G1710" s="17" t="n"/>
      <c r="H1710" s="13">
        <f>IFERROR(INDEX(tblTasks[SuggestedCategory],MATCH(tblTime[[#This Row],[TaskName]],tblTasks[TaskName],0)),"")</f>
        <v/>
      </c>
      <c r="I1710" s="17" t="n"/>
      <c r="J1710" s="13">
        <f>IF(tblTime[[#This Row],[CategoryOverwrite]]="",tblTime[[#This Row],[SuggCategory]],tblTime[[#This Row],[CategoryOverwrite]])</f>
        <v/>
      </c>
      <c r="K1710" s="17" t="n"/>
      <c r="L1710" s="17" t="n"/>
      <c r="M1710" s="13">
        <f>IF(COUNTA(tblTime[[#This Row],[TaskName]:[Entity]],tblTime[[#This Row],[FinalCategory]:[Hours]])=4,"FILLED","OPEN")</f>
        <v/>
      </c>
      <c r="N1710" s="13">
        <f>IF(SUMIFS(tblTime[Hours],tblTime[Date],tblTime[[#This Row],[Date]]) &gt; 20, "⚠ Over 20 hours!", "")</f>
        <v/>
      </c>
    </row>
    <row r="1711" hidden="1">
      <c r="B1711" s="14">
        <f>7+B1611</f>
        <v/>
      </c>
      <c r="C1711" s="15">
        <f>C1691</f>
        <v/>
      </c>
      <c r="D1711" s="13">
        <f>$G$2</f>
        <v/>
      </c>
      <c r="E1711" s="13">
        <f>IFERROR(_xlfn.XLOOKUP(D1711,tblEmployees[EmployeeName],tblEmployees[HomeDepartment],""),"")</f>
        <v/>
      </c>
      <c r="F1711" s="17" t="n"/>
      <c r="G1711" s="17" t="n"/>
      <c r="H1711" s="13">
        <f>IFERROR(INDEX(tblTasks[SuggestedCategory],MATCH(tblTime[[#This Row],[TaskName]],tblTasks[TaskName],0)),"")</f>
        <v/>
      </c>
      <c r="I1711" s="17" t="n"/>
      <c r="J1711" s="13">
        <f>IF(tblTime[[#This Row],[CategoryOverwrite]]="",tblTime[[#This Row],[SuggCategory]],tblTime[[#This Row],[CategoryOverwrite]])</f>
        <v/>
      </c>
      <c r="K1711" s="17" t="n"/>
      <c r="L1711" s="17" t="n"/>
      <c r="M1711" s="13">
        <f>IF(COUNTA(tblTime[[#This Row],[TaskName]:[Entity]],tblTime[[#This Row],[FinalCategory]:[Hours]])=4,"FILLED","OPEN")</f>
        <v/>
      </c>
      <c r="N1711" s="13">
        <f>IF(SUMIFS(tblTime[Hours],tblTime[Date],tblTime[[#This Row],[Date]]) &gt; 20, "⚠ Over 20 hours!", "")</f>
        <v/>
      </c>
    </row>
    <row r="1712" hidden="1">
      <c r="B1712" s="14">
        <f>7+B1612</f>
        <v/>
      </c>
      <c r="C1712" s="15">
        <f>C1692</f>
        <v/>
      </c>
      <c r="D1712" s="13">
        <f>$G$2</f>
        <v/>
      </c>
      <c r="E1712" s="13">
        <f>IFERROR(_xlfn.XLOOKUP(D1712,tblEmployees[EmployeeName],tblEmployees[HomeDepartment],""),"")</f>
        <v/>
      </c>
      <c r="F1712" s="17" t="n"/>
      <c r="G1712" s="17" t="n"/>
      <c r="H1712" s="13">
        <f>IFERROR(INDEX(tblTasks[SuggestedCategory],MATCH(tblTime[[#This Row],[TaskName]],tblTasks[TaskName],0)),"")</f>
        <v/>
      </c>
      <c r="I1712" s="17" t="n"/>
      <c r="J1712" s="13">
        <f>IF(tblTime[[#This Row],[CategoryOverwrite]]="",tblTime[[#This Row],[SuggCategory]],tblTime[[#This Row],[CategoryOverwrite]])</f>
        <v/>
      </c>
      <c r="K1712" s="17" t="n"/>
      <c r="L1712" s="17" t="n"/>
      <c r="M1712" s="13">
        <f>IF(COUNTA(tblTime[[#This Row],[TaskName]:[Entity]],tblTime[[#This Row],[FinalCategory]:[Hours]])=4,"FILLED","OPEN")</f>
        <v/>
      </c>
      <c r="N1712" s="13">
        <f>IF(SUMIFS(tblTime[Hours],tblTime[Date],tblTime[[#This Row],[Date]]) &gt; 20, "⚠ Over 20 hours!", "")</f>
        <v/>
      </c>
    </row>
    <row r="1713" hidden="1">
      <c r="B1713" s="14">
        <f>7+B1613</f>
        <v/>
      </c>
      <c r="C1713" s="15">
        <f>C1693</f>
        <v/>
      </c>
      <c r="D1713" s="13">
        <f>$G$2</f>
        <v/>
      </c>
      <c r="E1713" s="13">
        <f>IFERROR(_xlfn.XLOOKUP(D1713,tblEmployees[EmployeeName],tblEmployees[HomeDepartment],""),"")</f>
        <v/>
      </c>
      <c r="F1713" s="17" t="n"/>
      <c r="G1713" s="17" t="n"/>
      <c r="H1713" s="13">
        <f>IFERROR(INDEX(tblTasks[SuggestedCategory],MATCH(tblTime[[#This Row],[TaskName]],tblTasks[TaskName],0)),"")</f>
        <v/>
      </c>
      <c r="I1713" s="17" t="n"/>
      <c r="J1713" s="13">
        <f>IF(tblTime[[#This Row],[CategoryOverwrite]]="",tblTime[[#This Row],[SuggCategory]],tblTime[[#This Row],[CategoryOverwrite]])</f>
        <v/>
      </c>
      <c r="K1713" s="17" t="n"/>
      <c r="L1713" s="17" t="n"/>
      <c r="M1713" s="13">
        <f>IF(COUNTA(tblTime[[#This Row],[TaskName]:[Entity]],tblTime[[#This Row],[FinalCategory]:[Hours]])=4,"FILLED","OPEN")</f>
        <v/>
      </c>
      <c r="N1713" s="13">
        <f>IF(SUMIFS(tblTime[Hours],tblTime[Date],tblTime[[#This Row],[Date]]) &gt; 20, "⚠ Over 20 hours!", "")</f>
        <v/>
      </c>
    </row>
    <row r="1714" hidden="1">
      <c r="B1714" s="14">
        <f>7+B1614</f>
        <v/>
      </c>
      <c r="C1714" s="15">
        <f>C1694</f>
        <v/>
      </c>
      <c r="D1714" s="13">
        <f>$G$2</f>
        <v/>
      </c>
      <c r="E1714" s="13">
        <f>IFERROR(_xlfn.XLOOKUP(D1714,tblEmployees[EmployeeName],tblEmployees[HomeDepartment],""),"")</f>
        <v/>
      </c>
      <c r="F1714" s="17" t="n"/>
      <c r="G1714" s="17" t="n"/>
      <c r="H1714" s="13">
        <f>IFERROR(INDEX(tblTasks[SuggestedCategory],MATCH(tblTime[[#This Row],[TaskName]],tblTasks[TaskName],0)),"")</f>
        <v/>
      </c>
      <c r="I1714" s="17" t="n"/>
      <c r="J1714" s="13">
        <f>IF(tblTime[[#This Row],[CategoryOverwrite]]="",tblTime[[#This Row],[SuggCategory]],tblTime[[#This Row],[CategoryOverwrite]])</f>
        <v/>
      </c>
      <c r="K1714" s="17" t="n"/>
      <c r="L1714" s="17" t="n"/>
      <c r="M1714" s="13">
        <f>IF(COUNTA(tblTime[[#This Row],[TaskName]:[Entity]],tblTime[[#This Row],[FinalCategory]:[Hours]])=4,"FILLED","OPEN")</f>
        <v/>
      </c>
      <c r="N1714" s="13">
        <f>IF(SUMIFS(tblTime[Hours],tblTime[Date],tblTime[[#This Row],[Date]]) &gt; 20, "⚠ Over 20 hours!", "")</f>
        <v/>
      </c>
    </row>
    <row r="1715" hidden="1">
      <c r="B1715" s="14">
        <f>7+B1615</f>
        <v/>
      </c>
      <c r="C1715" s="15">
        <f>C1695</f>
        <v/>
      </c>
      <c r="D1715" s="13">
        <f>$G$2</f>
        <v/>
      </c>
      <c r="E1715" s="13">
        <f>IFERROR(_xlfn.XLOOKUP(D1715,tblEmployees[EmployeeName],tblEmployees[HomeDepartment],""),"")</f>
        <v/>
      </c>
      <c r="F1715" s="17" t="n"/>
      <c r="G1715" s="17" t="n"/>
      <c r="H1715" s="13">
        <f>IFERROR(INDEX(tblTasks[SuggestedCategory],MATCH(tblTime[[#This Row],[TaskName]],tblTasks[TaskName],0)),"")</f>
        <v/>
      </c>
      <c r="I1715" s="17" t="n"/>
      <c r="J1715" s="13">
        <f>IF(tblTime[[#This Row],[CategoryOverwrite]]="",tblTime[[#This Row],[SuggCategory]],tblTime[[#This Row],[CategoryOverwrite]])</f>
        <v/>
      </c>
      <c r="K1715" s="17" t="n"/>
      <c r="L1715" s="17" t="n"/>
      <c r="M1715" s="13">
        <f>IF(COUNTA(tblTime[[#This Row],[TaskName]:[Entity]],tblTime[[#This Row],[FinalCategory]:[Hours]])=4,"FILLED","OPEN")</f>
        <v/>
      </c>
      <c r="N1715" s="13">
        <f>IF(SUMIFS(tblTime[Hours],tblTime[Date],tblTime[[#This Row],[Date]]) &gt; 20, "⚠ Over 20 hours!", "")</f>
        <v/>
      </c>
    </row>
    <row r="1716" hidden="1">
      <c r="B1716" s="14">
        <f>7+B1616</f>
        <v/>
      </c>
      <c r="C1716" s="15">
        <f>C1696</f>
        <v/>
      </c>
      <c r="D1716" s="13">
        <f>$G$2</f>
        <v/>
      </c>
      <c r="E1716" s="13">
        <f>IFERROR(_xlfn.XLOOKUP(D1716,tblEmployees[EmployeeName],tblEmployees[HomeDepartment],""),"")</f>
        <v/>
      </c>
      <c r="F1716" s="17" t="n"/>
      <c r="G1716" s="17" t="n"/>
      <c r="H1716" s="13">
        <f>IFERROR(INDEX(tblTasks[SuggestedCategory],MATCH(tblTime[[#This Row],[TaskName]],tblTasks[TaskName],0)),"")</f>
        <v/>
      </c>
      <c r="I1716" s="17" t="n"/>
      <c r="J1716" s="13">
        <f>IF(tblTime[[#This Row],[CategoryOverwrite]]="",tblTime[[#This Row],[SuggCategory]],tblTime[[#This Row],[CategoryOverwrite]])</f>
        <v/>
      </c>
      <c r="K1716" s="17" t="n"/>
      <c r="L1716" s="17" t="n"/>
      <c r="M1716" s="13">
        <f>IF(COUNTA(tblTime[[#This Row],[TaskName]:[Entity]],tblTime[[#This Row],[FinalCategory]:[Hours]])=4,"FILLED","OPEN")</f>
        <v/>
      </c>
      <c r="N1716" s="13">
        <f>IF(SUMIFS(tblTime[Hours],tblTime[Date],tblTime[[#This Row],[Date]]) &gt; 20, "⚠ Over 20 hours!", "")</f>
        <v/>
      </c>
    </row>
    <row r="1717" hidden="1">
      <c r="B1717" s="14">
        <f>7+B1617</f>
        <v/>
      </c>
      <c r="C1717" s="15">
        <f>C1697</f>
        <v/>
      </c>
      <c r="D1717" s="13">
        <f>$G$2</f>
        <v/>
      </c>
      <c r="E1717" s="13">
        <f>IFERROR(_xlfn.XLOOKUP(D1717,tblEmployees[EmployeeName],tblEmployees[HomeDepartment],""),"")</f>
        <v/>
      </c>
      <c r="F1717" s="17" t="n"/>
      <c r="G1717" s="17" t="n"/>
      <c r="H1717" s="13">
        <f>IFERROR(INDEX(tblTasks[SuggestedCategory],MATCH(tblTime[[#This Row],[TaskName]],tblTasks[TaskName],0)),"")</f>
        <v/>
      </c>
      <c r="I1717" s="17" t="n"/>
      <c r="J1717" s="13">
        <f>IF(tblTime[[#This Row],[CategoryOverwrite]]="",tblTime[[#This Row],[SuggCategory]],tblTime[[#This Row],[CategoryOverwrite]])</f>
        <v/>
      </c>
      <c r="K1717" s="17" t="n"/>
      <c r="L1717" s="17" t="n"/>
      <c r="M1717" s="13">
        <f>IF(COUNTA(tblTime[[#This Row],[TaskName]:[Entity]],tblTime[[#This Row],[FinalCategory]:[Hours]])=4,"FILLED","OPEN")</f>
        <v/>
      </c>
      <c r="N1717" s="13">
        <f>IF(SUMIFS(tblTime[Hours],tblTime[Date],tblTime[[#This Row],[Date]]) &gt; 20, "⚠ Over 20 hours!", "")</f>
        <v/>
      </c>
    </row>
    <row r="1718" hidden="1">
      <c r="B1718" s="14">
        <f>7+B1618</f>
        <v/>
      </c>
      <c r="C1718" s="15">
        <f>C1698</f>
        <v/>
      </c>
      <c r="D1718" s="13">
        <f>$G$2</f>
        <v/>
      </c>
      <c r="E1718" s="13">
        <f>IFERROR(_xlfn.XLOOKUP(D1718,tblEmployees[EmployeeName],tblEmployees[HomeDepartment],""),"")</f>
        <v/>
      </c>
      <c r="F1718" s="17" t="n"/>
      <c r="G1718" s="17" t="n"/>
      <c r="H1718" s="13">
        <f>IFERROR(INDEX(tblTasks[SuggestedCategory],MATCH(tblTime[[#This Row],[TaskName]],tblTasks[TaskName],0)),"")</f>
        <v/>
      </c>
      <c r="I1718" s="17" t="n"/>
      <c r="J1718" s="13">
        <f>IF(tblTime[[#This Row],[CategoryOverwrite]]="",tblTime[[#This Row],[SuggCategory]],tblTime[[#This Row],[CategoryOverwrite]])</f>
        <v/>
      </c>
      <c r="K1718" s="17" t="n"/>
      <c r="L1718" s="17" t="n"/>
      <c r="M1718" s="13">
        <f>IF(COUNTA(tblTime[[#This Row],[TaskName]:[Entity]],tblTime[[#This Row],[FinalCategory]:[Hours]])=4,"FILLED","OPEN")</f>
        <v/>
      </c>
      <c r="N1718" s="13">
        <f>IF(SUMIFS(tblTime[Hours],tblTime[Date],tblTime[[#This Row],[Date]]) &gt; 20, "⚠ Over 20 hours!", "")</f>
        <v/>
      </c>
    </row>
    <row r="1719" hidden="1">
      <c r="B1719" s="14">
        <f>7+B1619</f>
        <v/>
      </c>
      <c r="C1719" s="15">
        <f>C1699</f>
        <v/>
      </c>
      <c r="D1719" s="13">
        <f>$G$2</f>
        <v/>
      </c>
      <c r="E1719" s="13">
        <f>IFERROR(_xlfn.XLOOKUP(D1719,tblEmployees[EmployeeName],tblEmployees[HomeDepartment],""),"")</f>
        <v/>
      </c>
      <c r="F1719" s="17" t="n"/>
      <c r="G1719" s="17" t="n"/>
      <c r="H1719" s="13">
        <f>IFERROR(INDEX(tblTasks[SuggestedCategory],MATCH(tblTime[[#This Row],[TaskName]],tblTasks[TaskName],0)),"")</f>
        <v/>
      </c>
      <c r="I1719" s="17" t="n"/>
      <c r="J1719" s="13">
        <f>IF(tblTime[[#This Row],[CategoryOverwrite]]="",tblTime[[#This Row],[SuggCategory]],tblTime[[#This Row],[CategoryOverwrite]])</f>
        <v/>
      </c>
      <c r="K1719" s="17" t="n"/>
      <c r="L1719" s="17" t="n"/>
      <c r="M1719" s="13">
        <f>IF(COUNTA(tblTime[[#This Row],[TaskName]:[Entity]],tblTime[[#This Row],[FinalCategory]:[Hours]])=4,"FILLED","OPEN")</f>
        <v/>
      </c>
      <c r="N1719" s="13">
        <f>IF(SUMIFS(tblTime[Hours],tblTime[Date],tblTime[[#This Row],[Date]]) &gt; 20, "⚠ Over 20 hours!", "")</f>
        <v/>
      </c>
    </row>
    <row r="1720" hidden="1">
      <c r="B1720" s="14">
        <f>7+B1620</f>
        <v/>
      </c>
      <c r="C1720" s="15">
        <f>C1700</f>
        <v/>
      </c>
      <c r="D1720" s="13">
        <f>$G$2</f>
        <v/>
      </c>
      <c r="E1720" s="13">
        <f>IFERROR(_xlfn.XLOOKUP(D1720,tblEmployees[EmployeeName],tblEmployees[HomeDepartment],""),"")</f>
        <v/>
      </c>
      <c r="F1720" s="17" t="n"/>
      <c r="G1720" s="17" t="n"/>
      <c r="H1720" s="13">
        <f>IFERROR(INDEX(tblTasks[SuggestedCategory],MATCH(tblTime[[#This Row],[TaskName]],tblTasks[TaskName],0)),"")</f>
        <v/>
      </c>
      <c r="I1720" s="17" t="n"/>
      <c r="J1720" s="13">
        <f>IF(tblTime[[#This Row],[CategoryOverwrite]]="",tblTime[[#This Row],[SuggCategory]],tblTime[[#This Row],[CategoryOverwrite]])</f>
        <v/>
      </c>
      <c r="K1720" s="17" t="n"/>
      <c r="L1720" s="17" t="n"/>
      <c r="M1720" s="13">
        <f>IF(COUNTA(tblTime[[#This Row],[TaskName]:[Entity]],tblTime[[#This Row],[FinalCategory]:[Hours]])=4,"FILLED","OPEN")</f>
        <v/>
      </c>
      <c r="N1720" s="13">
        <f>IF(SUMIFS(tblTime[Hours],tblTime[Date],tblTime[[#This Row],[Date]]) &gt; 20, "⚠ Over 20 hours!", "")</f>
        <v/>
      </c>
    </row>
    <row r="1721" hidden="1">
      <c r="B1721" s="14">
        <f>7+B1621</f>
        <v/>
      </c>
      <c r="C1721" s="15">
        <f>C1701</f>
        <v/>
      </c>
      <c r="D1721" s="13">
        <f>$G$2</f>
        <v/>
      </c>
      <c r="E1721" s="13">
        <f>IFERROR(_xlfn.XLOOKUP(D1721,tblEmployees[EmployeeName],tblEmployees[HomeDepartment],""),"")</f>
        <v/>
      </c>
      <c r="F1721" s="17" t="n"/>
      <c r="G1721" s="17" t="n"/>
      <c r="H1721" s="13">
        <f>IFERROR(INDEX(tblTasks[SuggestedCategory],MATCH(tblTime[[#This Row],[TaskName]],tblTasks[TaskName],0)),"")</f>
        <v/>
      </c>
      <c r="I1721" s="17" t="n"/>
      <c r="J1721" s="13">
        <f>IF(tblTime[[#This Row],[CategoryOverwrite]]="",tblTime[[#This Row],[SuggCategory]],tblTime[[#This Row],[CategoryOverwrite]])</f>
        <v/>
      </c>
      <c r="K1721" s="17" t="n"/>
      <c r="L1721" s="17" t="n"/>
      <c r="M1721" s="13">
        <f>IF(COUNTA(tblTime[[#This Row],[TaskName]:[Entity]],tblTime[[#This Row],[FinalCategory]:[Hours]])=4,"FILLED","OPEN")</f>
        <v/>
      </c>
      <c r="N1721" s="13">
        <f>IF(SUMIFS(tblTime[Hours],tblTime[Date],tblTime[[#This Row],[Date]]) &gt; 20, "⚠ Over 20 hours!", "")</f>
        <v/>
      </c>
    </row>
    <row r="1722" hidden="1">
      <c r="B1722" s="14">
        <f>7+B1622</f>
        <v/>
      </c>
      <c r="C1722" s="15">
        <f>C1702</f>
        <v/>
      </c>
      <c r="D1722" s="13">
        <f>$G$2</f>
        <v/>
      </c>
      <c r="E1722" s="13">
        <f>IFERROR(_xlfn.XLOOKUP(D1722,tblEmployees[EmployeeName],tblEmployees[HomeDepartment],""),"")</f>
        <v/>
      </c>
      <c r="F1722" s="17" t="n"/>
      <c r="G1722" s="17" t="n"/>
      <c r="H1722" s="13">
        <f>IFERROR(INDEX(tblTasks[SuggestedCategory],MATCH(tblTime[[#This Row],[TaskName]],tblTasks[TaskName],0)),"")</f>
        <v/>
      </c>
      <c r="I1722" s="17" t="n"/>
      <c r="J1722" s="13">
        <f>IF(tblTime[[#This Row],[CategoryOverwrite]]="",tblTime[[#This Row],[SuggCategory]],tblTime[[#This Row],[CategoryOverwrite]])</f>
        <v/>
      </c>
      <c r="K1722" s="17" t="n"/>
      <c r="L1722" s="17" t="n"/>
      <c r="M1722" s="13">
        <f>IF(COUNTA(tblTime[[#This Row],[TaskName]:[Entity]],tblTime[[#This Row],[FinalCategory]:[Hours]])=4,"FILLED","OPEN")</f>
        <v/>
      </c>
      <c r="N1722" s="13">
        <f>IF(SUMIFS(tblTime[Hours],tblTime[Date],tblTime[[#This Row],[Date]]) &gt; 20, "⚠ Over 20 hours!", "")</f>
        <v/>
      </c>
    </row>
    <row r="1723" hidden="1">
      <c r="B1723" s="14">
        <f>7+B1623</f>
        <v/>
      </c>
      <c r="C1723" s="15">
        <f>C1703</f>
        <v/>
      </c>
      <c r="D1723" s="13">
        <f>$G$2</f>
        <v/>
      </c>
      <c r="E1723" s="13">
        <f>IFERROR(_xlfn.XLOOKUP(D1723,tblEmployees[EmployeeName],tblEmployees[HomeDepartment],""),"")</f>
        <v/>
      </c>
      <c r="F1723" s="17" t="n"/>
      <c r="G1723" s="17" t="n"/>
      <c r="H1723" s="13">
        <f>IFERROR(INDEX(tblTasks[SuggestedCategory],MATCH(tblTime[[#This Row],[TaskName]],tblTasks[TaskName],0)),"")</f>
        <v/>
      </c>
      <c r="I1723" s="17" t="n"/>
      <c r="J1723" s="13">
        <f>IF(tblTime[[#This Row],[CategoryOverwrite]]="",tblTime[[#This Row],[SuggCategory]],tblTime[[#This Row],[CategoryOverwrite]])</f>
        <v/>
      </c>
      <c r="K1723" s="17" t="n"/>
      <c r="L1723" s="17" t="n"/>
      <c r="M1723" s="13">
        <f>IF(COUNTA(tblTime[[#This Row],[TaskName]:[Entity]],tblTime[[#This Row],[FinalCategory]:[Hours]])=4,"FILLED","OPEN")</f>
        <v/>
      </c>
      <c r="N1723" s="13">
        <f>IF(SUMIFS(tblTime[Hours],tblTime[Date],tblTime[[#This Row],[Date]]) &gt; 20, "⚠ Over 20 hours!", "")</f>
        <v/>
      </c>
    </row>
    <row r="1724" hidden="1">
      <c r="B1724" s="14">
        <f>7+B1624</f>
        <v/>
      </c>
      <c r="C1724" s="15">
        <f>C1704</f>
        <v/>
      </c>
      <c r="D1724" s="13">
        <f>$G$2</f>
        <v/>
      </c>
      <c r="E1724" s="13">
        <f>IFERROR(_xlfn.XLOOKUP(D1724,tblEmployees[EmployeeName],tblEmployees[HomeDepartment],""),"")</f>
        <v/>
      </c>
      <c r="F1724" s="17" t="n"/>
      <c r="G1724" s="17" t="n"/>
      <c r="H1724" s="13">
        <f>IFERROR(INDEX(tblTasks[SuggestedCategory],MATCH(tblTime[[#This Row],[TaskName]],tblTasks[TaskName],0)),"")</f>
        <v/>
      </c>
      <c r="I1724" s="17" t="n"/>
      <c r="J1724" s="13">
        <f>IF(tblTime[[#This Row],[CategoryOverwrite]]="",tblTime[[#This Row],[SuggCategory]],tblTime[[#This Row],[CategoryOverwrite]])</f>
        <v/>
      </c>
      <c r="K1724" s="17" t="n"/>
      <c r="L1724" s="17" t="n"/>
      <c r="M1724" s="13">
        <f>IF(COUNTA(tblTime[[#This Row],[TaskName]:[Entity]],tblTime[[#This Row],[FinalCategory]:[Hours]])=4,"FILLED","OPEN")</f>
        <v/>
      </c>
      <c r="N1724" s="13">
        <f>IF(SUMIFS(tblTime[Hours],tblTime[Date],tblTime[[#This Row],[Date]]) &gt; 20, "⚠ Over 20 hours!", "")</f>
        <v/>
      </c>
    </row>
    <row r="1725" hidden="1">
      <c r="B1725" s="14">
        <f>7+B1625</f>
        <v/>
      </c>
      <c r="C1725" s="15">
        <f>C1705</f>
        <v/>
      </c>
      <c r="D1725" s="13">
        <f>$G$2</f>
        <v/>
      </c>
      <c r="E1725" s="13">
        <f>IFERROR(_xlfn.XLOOKUP(D1725,tblEmployees[EmployeeName],tblEmployees[HomeDepartment],""),"")</f>
        <v/>
      </c>
      <c r="F1725" s="17" t="n"/>
      <c r="G1725" s="17" t="n"/>
      <c r="H1725" s="13">
        <f>IFERROR(INDEX(tblTasks[SuggestedCategory],MATCH(tblTime[[#This Row],[TaskName]],tblTasks[TaskName],0)),"")</f>
        <v/>
      </c>
      <c r="I1725" s="17" t="n"/>
      <c r="J1725" s="13">
        <f>IF(tblTime[[#This Row],[CategoryOverwrite]]="",tblTime[[#This Row],[SuggCategory]],tblTime[[#This Row],[CategoryOverwrite]])</f>
        <v/>
      </c>
      <c r="K1725" s="17" t="n"/>
      <c r="L1725" s="17" t="n"/>
      <c r="M1725" s="13">
        <f>IF(COUNTA(tblTime[[#This Row],[TaskName]:[Entity]],tblTime[[#This Row],[FinalCategory]:[Hours]])=4,"FILLED","OPEN")</f>
        <v/>
      </c>
      <c r="N1725" s="13">
        <f>IF(SUMIFS(tblTime[Hours],tblTime[Date],tblTime[[#This Row],[Date]]) &gt; 20, "⚠ Over 20 hours!", "")</f>
        <v/>
      </c>
    </row>
    <row r="1726" hidden="1">
      <c r="B1726" s="14">
        <f>7+B1626</f>
        <v/>
      </c>
      <c r="C1726" s="15">
        <f>C1706</f>
        <v/>
      </c>
      <c r="D1726" s="13">
        <f>$G$2</f>
        <v/>
      </c>
      <c r="E1726" s="13">
        <f>IFERROR(_xlfn.XLOOKUP(D1726,tblEmployees[EmployeeName],tblEmployees[HomeDepartment],""),"")</f>
        <v/>
      </c>
      <c r="F1726" s="17" t="n"/>
      <c r="G1726" s="17" t="n"/>
      <c r="H1726" s="13">
        <f>IFERROR(INDEX(tblTasks[SuggestedCategory],MATCH(tblTime[[#This Row],[TaskName]],tblTasks[TaskName],0)),"")</f>
        <v/>
      </c>
      <c r="I1726" s="17" t="n"/>
      <c r="J1726" s="13">
        <f>IF(tblTime[[#This Row],[CategoryOverwrite]]="",tblTime[[#This Row],[SuggCategory]],tblTime[[#This Row],[CategoryOverwrite]])</f>
        <v/>
      </c>
      <c r="K1726" s="17" t="n"/>
      <c r="L1726" s="17" t="n"/>
      <c r="M1726" s="13">
        <f>IF(COUNTA(tblTime[[#This Row],[TaskName]:[Entity]],tblTime[[#This Row],[FinalCategory]:[Hours]])=4,"FILLED","OPEN")</f>
        <v/>
      </c>
      <c r="N1726" s="13">
        <f>IF(SUMIFS(tblTime[Hours],tblTime[Date],tblTime[[#This Row],[Date]]) &gt; 20, "⚠ Over 20 hours!", "")</f>
        <v/>
      </c>
    </row>
  </sheetData>
  <mergeCells count="1">
    <mergeCell ref="F4:G4"/>
  </mergeCells>
  <conditionalFormatting sqref="M7:M1726">
    <cfRule type="containsText" priority="1" operator="containsText" dxfId="3" text="OPEN">
      <formula>NOT(ISERROR(SEARCH("OPEN",M7)))</formula>
    </cfRule>
    <cfRule type="containsText" priority="2" operator="containsText" dxfId="0" text="FILLED">
      <formula>NOT(ISERROR(SEARCH("FILLED",M7)))</formula>
    </cfRule>
    <cfRule type="cellIs" priority="3" operator="equal" dxfId="0">
      <formula>"""FILLED"""</formula>
    </cfRule>
    <cfRule type="expression" priority="4" dxfId="0">
      <formula>"FILLED"</formula>
    </cfRule>
  </conditionalFormatting>
  <dataValidations count="4">
    <dataValidation sqref="D7:D1726 G2" showDropDown="0" showInputMessage="1" showErrorMessage="1" allowBlank="1" type="list">
      <formula1>Employee_Name</formula1>
    </dataValidation>
    <dataValidation sqref="G7:G1726" showDropDown="0" showInputMessage="1" showErrorMessage="1" allowBlank="1" type="list">
      <formula1>Firm_List</formula1>
    </dataValidation>
    <dataValidation sqref="F7:F1726" showDropDown="0" showInputMessage="1" showErrorMessage="1" allowBlank="1" type="list">
      <formula1>INDIRECT("Tasks_" &amp; E7)</formula1>
    </dataValidation>
    <dataValidation sqref="I7:I1726" showDropDown="0" showInputMessage="1" showErrorMessage="1" allowBlank="1" type="list">
      <formula1>Category_List</formula1>
    </dataValidation>
  </dataValidations>
  <pageMargins left="0.7" right="0.7" top="0.75" bottom="0.75" header="0.3" footer="0.3"/>
  <pageSetup orientation="portrait" paperSize="9"/>
  <tableParts count="1">
    <tablePart xmlns:r="http://schemas.openxmlformats.org/officeDocument/2006/relationships" r:id="rId1"/>
  </tableParts>
</worksheet>
</file>

<file path=xl/worksheets/sheet3.xml><?xml version="1.0" encoding="utf-8"?>
<worksheet xmlns="http://schemas.openxmlformats.org/spreadsheetml/2006/main">
  <sheetPr>
    <tabColor theme="5" tint="0.7999816888943144"/>
    <outlinePr summaryBelow="1" summaryRight="1"/>
    <pageSetUpPr/>
  </sheetPr>
  <dimension ref="A1:A1"/>
  <sheetViews>
    <sheetView showGridLines="0" workbookViewId="0">
      <selection activeCell="A74" sqref="A74"/>
    </sheetView>
  </sheetViews>
  <sheetFormatPr baseColWidth="8" defaultRowHeight="1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>
  <sheetPr>
    <tabColor theme="5" tint="0.7999816888943144"/>
    <outlinePr summaryBelow="1" summaryRight="1"/>
    <pageSetUpPr/>
  </sheetPr>
  <dimension ref="B1:L53"/>
  <sheetViews>
    <sheetView showGridLines="0" zoomScale="82" workbookViewId="0">
      <selection activeCell="L17" sqref="L17"/>
    </sheetView>
  </sheetViews>
  <sheetFormatPr baseColWidth="8" defaultRowHeight="15"/>
  <cols>
    <col width="8.5703125" customWidth="1" min="1" max="1"/>
    <col width="29.140625" customWidth="1" min="2" max="2"/>
    <col width="25" customWidth="1" min="3" max="3"/>
    <col hidden="1" width="18" customWidth="1" min="5" max="5"/>
    <col width="33.5703125" customWidth="1" min="6" max="6"/>
    <col width="24.42578125" customWidth="1" min="8" max="8"/>
    <col width="15" customWidth="1" min="9" max="9"/>
    <col width="8.85546875" customWidth="1" min="10" max="10"/>
    <col width="10.140625" customWidth="1" min="11" max="11"/>
    <col width="15" customWidth="1" min="12" max="12"/>
  </cols>
  <sheetData>
    <row r="1">
      <c r="B1" t="inlineStr">
        <is>
          <t>EmployeeName</t>
        </is>
      </c>
      <c r="C1" t="inlineStr">
        <is>
          <t>HomeDepartment</t>
        </is>
      </c>
      <c r="E1" t="inlineStr">
        <is>
          <t>Employee Number</t>
        </is>
      </c>
      <c r="F1" t="inlineStr">
        <is>
          <t>EmployeeName</t>
        </is>
      </c>
      <c r="G1" t="inlineStr">
        <is>
          <t>Dept#</t>
        </is>
      </c>
      <c r="H1" t="inlineStr">
        <is>
          <t>Dept Name</t>
        </is>
      </c>
      <c r="I1" t="inlineStr">
        <is>
          <t>Job (Alternate)</t>
        </is>
      </c>
      <c r="J1" t="inlineStr">
        <is>
          <t>Coding</t>
        </is>
      </c>
      <c r="K1" t="inlineStr">
        <is>
          <t>Manager</t>
        </is>
      </c>
      <c r="L1" t="inlineStr">
        <is>
          <t>HomeDepartment</t>
        </is>
      </c>
    </row>
    <row r="2">
      <c r="B2" t="inlineStr">
        <is>
          <t>Dahdouli, Maysa</t>
        </is>
      </c>
      <c r="C2" t="inlineStr">
        <is>
          <t>Corporate_Leadership</t>
        </is>
      </c>
      <c r="E2" t="inlineStr">
        <is>
          <t>357805</t>
        </is>
      </c>
      <c r="F2" t="inlineStr">
        <is>
          <t>Azarov, Igor</t>
        </is>
      </c>
      <c r="G2" t="inlineStr">
        <is>
          <t>BN1300</t>
        </is>
      </c>
      <c r="H2" t="inlineStr">
        <is>
          <t>TAX</t>
        </is>
      </c>
      <c r="I2" t="inlineStr">
        <is>
          <t>Senior Manager, Tax</t>
        </is>
      </c>
      <c r="J2" t="inlineStr">
        <is>
          <t>CB</t>
        </is>
      </c>
      <c r="K2" t="inlineStr">
        <is>
          <t>Dahdouli, Maysa</t>
        </is>
      </c>
      <c r="L2" t="inlineStr">
        <is>
          <t>Direct_Tax</t>
        </is>
      </c>
    </row>
    <row r="3">
      <c r="B3" t="inlineStr">
        <is>
          <t>Castro, Mercedes</t>
        </is>
      </c>
      <c r="C3" t="inlineStr">
        <is>
          <t>Direct_Tax</t>
        </is>
      </c>
      <c r="E3" t="inlineStr">
        <is>
          <t>357978</t>
        </is>
      </c>
      <c r="F3" t="inlineStr">
        <is>
          <t>Beatty, James P.</t>
        </is>
      </c>
      <c r="G3" t="inlineStr">
        <is>
          <t>BN1300</t>
        </is>
      </c>
      <c r="H3" t="inlineStr">
        <is>
          <t>TAX</t>
        </is>
      </c>
      <c r="I3" t="inlineStr">
        <is>
          <t>Assistant Director, Tax</t>
        </is>
      </c>
      <c r="J3" t="inlineStr">
        <is>
          <t>CB</t>
        </is>
      </c>
      <c r="K3" t="inlineStr">
        <is>
          <t>Dahdouli, Maysa</t>
        </is>
      </c>
      <c r="L3" t="inlineStr">
        <is>
          <t>Direct_Tax</t>
        </is>
      </c>
    </row>
    <row r="4">
      <c r="B4" t="inlineStr">
        <is>
          <t>Azarov, Igor</t>
        </is>
      </c>
      <c r="C4" t="inlineStr">
        <is>
          <t>Direct_Tax</t>
        </is>
      </c>
      <c r="E4" t="inlineStr">
        <is>
          <t>357947</t>
        </is>
      </c>
      <c r="F4" t="inlineStr">
        <is>
          <t>Benecke, Christopher B.</t>
        </is>
      </c>
      <c r="G4" t="inlineStr">
        <is>
          <t>BN1400</t>
        </is>
      </c>
      <c r="H4" t="inlineStr">
        <is>
          <t>BNC LEGAL</t>
        </is>
      </c>
      <c r="I4" t="inlineStr">
        <is>
          <t>Vice President, Legal Affairs</t>
        </is>
      </c>
      <c r="J4" t="inlineStr">
        <is>
          <t>CB</t>
        </is>
      </c>
      <c r="K4" t="inlineStr">
        <is>
          <t>Dahdouli, Maysa</t>
        </is>
      </c>
      <c r="L4" t="inlineStr">
        <is>
          <t>Legal</t>
        </is>
      </c>
    </row>
    <row r="5">
      <c r="B5" t="inlineStr">
        <is>
          <t>Rodriguez, Angel</t>
        </is>
      </c>
      <c r="C5" t="inlineStr">
        <is>
          <t>Direct_Tax</t>
        </is>
      </c>
      <c r="E5" t="inlineStr">
        <is>
          <t>318363</t>
        </is>
      </c>
      <c r="F5" t="inlineStr">
        <is>
          <t>Castro, Mercedes</t>
        </is>
      </c>
      <c r="G5" t="inlineStr">
        <is>
          <t>BN1300</t>
        </is>
      </c>
      <c r="H5" t="inlineStr">
        <is>
          <t>TAX</t>
        </is>
      </c>
      <c r="I5" t="inlineStr">
        <is>
          <t>Assistant Director, Tax</t>
        </is>
      </c>
      <c r="J5" t="inlineStr">
        <is>
          <t>CB</t>
        </is>
      </c>
      <c r="K5" t="inlineStr">
        <is>
          <t>Dahdouli, Maysa</t>
        </is>
      </c>
      <c r="L5" t="inlineStr">
        <is>
          <t>Direct_Tax</t>
        </is>
      </c>
    </row>
    <row r="6">
      <c r="B6" t="inlineStr">
        <is>
          <t>Iomdina, Rita</t>
        </is>
      </c>
      <c r="C6" t="inlineStr">
        <is>
          <t>Direct_Tax</t>
        </is>
      </c>
      <c r="E6" t="inlineStr">
        <is>
          <t>060165</t>
        </is>
      </c>
      <c r="F6" t="inlineStr">
        <is>
          <t>Cheung, Jennie</t>
        </is>
      </c>
      <c r="G6" t="inlineStr">
        <is>
          <t>BN1100</t>
        </is>
      </c>
      <c r="H6" t="inlineStr">
        <is>
          <t>ACCOUNTING</t>
        </is>
      </c>
      <c r="I6" t="inlineStr">
        <is>
          <t>Senior Accounting Manager</t>
        </is>
      </c>
      <c r="J6" t="inlineStr">
        <is>
          <t>CB</t>
        </is>
      </c>
      <c r="K6" t="inlineStr">
        <is>
          <t>Stein, Joshua</t>
        </is>
      </c>
      <c r="L6" t="inlineStr">
        <is>
          <t>Finance</t>
        </is>
      </c>
    </row>
    <row r="7">
      <c r="B7" s="1" t="inlineStr">
        <is>
          <t>DeFalco, Phil</t>
        </is>
      </c>
      <c r="C7" t="inlineStr">
        <is>
          <t>Direct_Tax</t>
        </is>
      </c>
      <c r="E7" t="inlineStr">
        <is>
          <t>TBH001</t>
        </is>
      </c>
      <c r="F7" t="inlineStr">
        <is>
          <t>Corcoran, Kevin</t>
        </is>
      </c>
      <c r="G7" t="inlineStr">
        <is>
          <t>BNTBD</t>
        </is>
      </c>
      <c r="H7" t="inlineStr">
        <is>
          <t>BNTBD</t>
        </is>
      </c>
      <c r="I7" t="inlineStr">
        <is>
          <t>Manager, Risk</t>
        </is>
      </c>
      <c r="J7" t="inlineStr">
        <is>
          <t>CB</t>
        </is>
      </c>
      <c r="K7" t="inlineStr">
        <is>
          <t>Stein, Joshua</t>
        </is>
      </c>
      <c r="L7" t="inlineStr">
        <is>
          <t>Finance</t>
        </is>
      </c>
    </row>
    <row r="8">
      <c r="B8" s="1" t="inlineStr">
        <is>
          <t>Dileo, Jenny</t>
        </is>
      </c>
      <c r="C8" t="inlineStr">
        <is>
          <t>Direct_Tax</t>
        </is>
      </c>
      <c r="E8" t="inlineStr">
        <is>
          <t>357877</t>
        </is>
      </c>
      <c r="F8" t="inlineStr">
        <is>
          <t>Cruz, Adner</t>
        </is>
      </c>
      <c r="G8" t="inlineStr">
        <is>
          <t>BN1800</t>
        </is>
      </c>
      <c r="H8" t="inlineStr">
        <is>
          <t>Operations</t>
        </is>
      </c>
      <c r="I8" t="inlineStr">
        <is>
          <t>Director, IT Processes &amp; Admin</t>
        </is>
      </c>
      <c r="J8" t="inlineStr">
        <is>
          <t>CB</t>
        </is>
      </c>
      <c r="K8" t="inlineStr">
        <is>
          <t>Dahdouli, Maysa</t>
        </is>
      </c>
      <c r="L8" t="inlineStr">
        <is>
          <t>IT_Operations</t>
        </is>
      </c>
    </row>
    <row r="9">
      <c r="B9" s="1" t="inlineStr">
        <is>
          <t>McGuirk, Brendan</t>
        </is>
      </c>
      <c r="C9" t="inlineStr">
        <is>
          <t>Direct_Tax</t>
        </is>
      </c>
      <c r="E9" t="inlineStr">
        <is>
          <t>357878</t>
        </is>
      </c>
      <c r="F9" t="inlineStr">
        <is>
          <t>Dahdouli, Maysa</t>
        </is>
      </c>
      <c r="G9" t="inlineStr">
        <is>
          <t>BN1300</t>
        </is>
      </c>
      <c r="H9" t="inlineStr">
        <is>
          <t>TAX</t>
        </is>
      </c>
      <c r="I9" t="inlineStr">
        <is>
          <t>Chief Executive Officer</t>
        </is>
      </c>
      <c r="J9" t="inlineStr">
        <is>
          <t>CB</t>
        </is>
      </c>
      <c r="K9" t="inlineStr">
        <is>
          <t>Nicolas, Johanna</t>
        </is>
      </c>
      <c r="L9" t="inlineStr">
        <is>
          <t>Direct_Tax</t>
        </is>
      </c>
    </row>
    <row r="10">
      <c r="B10" s="1" t="inlineStr">
        <is>
          <t>McMahon, Stephanie</t>
        </is>
      </c>
      <c r="C10" t="inlineStr">
        <is>
          <t>Direct_Tax</t>
        </is>
      </c>
      <c r="E10" t="inlineStr">
        <is>
          <t>357868</t>
        </is>
      </c>
      <c r="F10" t="inlineStr">
        <is>
          <t>DeFalco, Philip</t>
        </is>
      </c>
      <c r="G10" t="inlineStr">
        <is>
          <t>BN1300</t>
        </is>
      </c>
      <c r="H10" t="inlineStr">
        <is>
          <t>TAX</t>
        </is>
      </c>
      <c r="I10" t="inlineStr">
        <is>
          <t>Senior Tax Analyst</t>
        </is>
      </c>
      <c r="J10" t="inlineStr">
        <is>
          <t>CB</t>
        </is>
      </c>
      <c r="K10" t="inlineStr">
        <is>
          <t>Iomdina, Margarita</t>
        </is>
      </c>
      <c r="L10" t="inlineStr">
        <is>
          <t>Direct_Tax</t>
        </is>
      </c>
    </row>
    <row r="11">
      <c r="B11" s="1" t="inlineStr">
        <is>
          <t>Qiu, Yan</t>
        </is>
      </c>
      <c r="C11" t="inlineStr">
        <is>
          <t>Direct_Tax</t>
        </is>
      </c>
      <c r="E11" t="inlineStr">
        <is>
          <t>357828</t>
        </is>
      </c>
      <c r="F11" t="inlineStr">
        <is>
          <t>DiLeo, Jenny</t>
        </is>
      </c>
      <c r="G11" t="inlineStr">
        <is>
          <t>BN1300</t>
        </is>
      </c>
      <c r="H11" t="inlineStr">
        <is>
          <t>TAX</t>
        </is>
      </c>
      <c r="I11" t="inlineStr">
        <is>
          <t>Senior Manager, Tax</t>
        </is>
      </c>
      <c r="J11" t="inlineStr">
        <is>
          <t>CB</t>
        </is>
      </c>
      <c r="K11" t="inlineStr">
        <is>
          <t>Dahdouli, Maysa</t>
        </is>
      </c>
      <c r="L11" t="inlineStr">
        <is>
          <t>Direct_Tax</t>
        </is>
      </c>
    </row>
    <row r="12">
      <c r="B12" s="1" t="inlineStr">
        <is>
          <t>Mosby, Kevin</t>
        </is>
      </c>
      <c r="C12" t="inlineStr">
        <is>
          <t>Indirect_Tax</t>
        </is>
      </c>
      <c r="E12" t="inlineStr">
        <is>
          <t>357972</t>
        </is>
      </c>
      <c r="F12" t="inlineStr">
        <is>
          <t>Friedman, Allison</t>
        </is>
      </c>
      <c r="G12" t="inlineStr">
        <is>
          <t>BN1600</t>
        </is>
      </c>
      <c r="H12" t="inlineStr">
        <is>
          <t>HUMAN RESOURCES</t>
        </is>
      </c>
      <c r="I12" t="inlineStr">
        <is>
          <t>Intern, Human Resources</t>
        </is>
      </c>
      <c r="J12" t="inlineStr">
        <is>
          <t>CB</t>
        </is>
      </c>
      <c r="K12" t="inlineStr">
        <is>
          <t>Laroche, Jerry E.</t>
        </is>
      </c>
      <c r="L12" t="inlineStr">
        <is>
          <t>HR_Benefits</t>
        </is>
      </c>
    </row>
    <row r="13">
      <c r="B13" t="inlineStr">
        <is>
          <t>Negron-Garza, Marlene</t>
        </is>
      </c>
      <c r="C13" t="inlineStr">
        <is>
          <t>Indirect_Tax</t>
        </is>
      </c>
      <c r="E13" t="inlineStr">
        <is>
          <t>357929</t>
        </is>
      </c>
      <c r="F13" t="inlineStr">
        <is>
          <t>Friednash, Evan</t>
        </is>
      </c>
      <c r="G13" t="inlineStr">
        <is>
          <t>BN1600</t>
        </is>
      </c>
      <c r="H13" t="inlineStr">
        <is>
          <t>HUMAN RESOURCES</t>
        </is>
      </c>
      <c r="I13" t="inlineStr">
        <is>
          <t>HR Business Partner</t>
        </is>
      </c>
      <c r="J13" t="inlineStr">
        <is>
          <t>CB</t>
        </is>
      </c>
      <c r="K13" t="inlineStr">
        <is>
          <t>Laroche, Jerry E.</t>
        </is>
      </c>
      <c r="L13" t="inlineStr">
        <is>
          <t>HR_Benefits</t>
        </is>
      </c>
    </row>
    <row r="14">
      <c r="B14" t="inlineStr">
        <is>
          <t>Jockey, Zainab</t>
        </is>
      </c>
      <c r="C14" t="inlineStr">
        <is>
          <t>Indirect_Tax</t>
        </is>
      </c>
      <c r="E14" t="inlineStr">
        <is>
          <t>357746</t>
        </is>
      </c>
      <c r="F14" t="inlineStr">
        <is>
          <t>Harper, Jennifer C.</t>
        </is>
      </c>
      <c r="G14" t="inlineStr">
        <is>
          <t>BN1400</t>
        </is>
      </c>
      <c r="H14" t="inlineStr">
        <is>
          <t>BNC LEGAL</t>
        </is>
      </c>
      <c r="I14" t="inlineStr">
        <is>
          <t>Corporate Paralegal</t>
        </is>
      </c>
      <c r="J14" t="inlineStr">
        <is>
          <t>CB</t>
        </is>
      </c>
      <c r="K14" t="inlineStr">
        <is>
          <t>Benecke, Christopher B.</t>
        </is>
      </c>
      <c r="L14" t="inlineStr">
        <is>
          <t>Legal</t>
        </is>
      </c>
    </row>
    <row r="15">
      <c r="B15" t="inlineStr">
        <is>
          <t>Khan, Fatima</t>
        </is>
      </c>
      <c r="C15" t="inlineStr">
        <is>
          <t>Indirect_Tax</t>
        </is>
      </c>
      <c r="E15" t="inlineStr">
        <is>
          <t>357941</t>
        </is>
      </c>
      <c r="F15" t="inlineStr">
        <is>
          <t>Hua, Gay Hong</t>
        </is>
      </c>
      <c r="G15" t="inlineStr">
        <is>
          <t>BN1500</t>
        </is>
      </c>
      <c r="H15" t="inlineStr">
        <is>
          <t>BENEFITS</t>
        </is>
      </c>
      <c r="I15" t="inlineStr">
        <is>
          <t>Benefits Analyst, Corporate Benefits</t>
        </is>
      </c>
      <c r="J15" t="inlineStr">
        <is>
          <t>CB</t>
        </is>
      </c>
      <c r="K15" t="inlineStr">
        <is>
          <t>Kirchner, Erika A.</t>
        </is>
      </c>
      <c r="L15" t="inlineStr">
        <is>
          <t>HR_Benefits</t>
        </is>
      </c>
    </row>
    <row r="16">
      <c r="B16" t="inlineStr">
        <is>
          <t>Lam, Christine</t>
        </is>
      </c>
      <c r="C16" t="inlineStr">
        <is>
          <t>Indirect_Tax</t>
        </is>
      </c>
      <c r="E16" t="inlineStr">
        <is>
          <t>060084</t>
        </is>
      </c>
      <c r="F16" t="inlineStr">
        <is>
          <t>Iomdina, Margarita</t>
        </is>
      </c>
      <c r="G16" t="inlineStr">
        <is>
          <t>BN1300</t>
        </is>
      </c>
      <c r="H16" t="inlineStr">
        <is>
          <t>TAX</t>
        </is>
      </c>
      <c r="I16" t="inlineStr">
        <is>
          <t>Senior Manager, Tax</t>
        </is>
      </c>
      <c r="J16" t="inlineStr">
        <is>
          <t>CB</t>
        </is>
      </c>
      <c r="K16" t="inlineStr">
        <is>
          <t>Dahdouli, Maysa</t>
        </is>
      </c>
      <c r="L16" t="inlineStr">
        <is>
          <t>Direct_Tax</t>
        </is>
      </c>
    </row>
    <row r="17">
      <c r="B17" t="inlineStr">
        <is>
          <t>Valderrama, Jesenia</t>
        </is>
      </c>
      <c r="C17" t="inlineStr">
        <is>
          <t>Indirect_Tax</t>
        </is>
      </c>
      <c r="E17" t="inlineStr">
        <is>
          <t>357939</t>
        </is>
      </c>
      <c r="F17" t="inlineStr">
        <is>
          <t>Jockey, Zainab</t>
        </is>
      </c>
      <c r="G17" t="inlineStr">
        <is>
          <t>BN1350</t>
        </is>
      </c>
      <c r="H17" t="inlineStr">
        <is>
          <t>Indirect Tax</t>
        </is>
      </c>
      <c r="I17" t="inlineStr">
        <is>
          <t>Senior Indirect Tax Analyst</t>
        </is>
      </c>
      <c r="J17" t="inlineStr">
        <is>
          <t>CB</t>
        </is>
      </c>
      <c r="K17" t="inlineStr">
        <is>
          <t>Negron-Garza, Marlene M.</t>
        </is>
      </c>
      <c r="L17" t="inlineStr">
        <is>
          <t>Indirect_Tax</t>
        </is>
      </c>
    </row>
    <row r="18">
      <c r="B18" t="inlineStr">
        <is>
          <t>Cruz, Adner</t>
        </is>
      </c>
      <c r="C18" t="inlineStr">
        <is>
          <t>IT_Operations</t>
        </is>
      </c>
      <c r="E18" t="inlineStr">
        <is>
          <t>357968</t>
        </is>
      </c>
      <c r="F18" t="inlineStr">
        <is>
          <t>Khan, Fatima</t>
        </is>
      </c>
      <c r="G18" t="inlineStr">
        <is>
          <t>BN1350</t>
        </is>
      </c>
      <c r="H18" t="inlineStr">
        <is>
          <t>Indirect Tax</t>
        </is>
      </c>
      <c r="I18" t="inlineStr">
        <is>
          <t>Senior Indirect Tax Analyst</t>
        </is>
      </c>
      <c r="J18" t="inlineStr">
        <is>
          <t>CB</t>
        </is>
      </c>
      <c r="K18" t="inlineStr">
        <is>
          <t>Negron-Garza, Marlene M.</t>
        </is>
      </c>
      <c r="L18" t="inlineStr">
        <is>
          <t>Indirect_Tax</t>
        </is>
      </c>
    </row>
    <row r="19">
      <c r="B19" t="inlineStr">
        <is>
          <t>Benecke, Chris</t>
        </is>
      </c>
      <c r="C19" t="inlineStr">
        <is>
          <t>Legal</t>
        </is>
      </c>
      <c r="E19" t="inlineStr">
        <is>
          <t>357944</t>
        </is>
      </c>
      <c r="F19" t="inlineStr">
        <is>
          <t>Kim, Sunhee</t>
        </is>
      </c>
      <c r="G19" t="inlineStr">
        <is>
          <t>BN1500</t>
        </is>
      </c>
      <c r="H19" t="inlineStr">
        <is>
          <t>BENEFITS</t>
        </is>
      </c>
      <c r="I19" t="inlineStr">
        <is>
          <t>Manager, Corporate Benefits</t>
        </is>
      </c>
      <c r="J19" t="inlineStr">
        <is>
          <t>CB</t>
        </is>
      </c>
      <c r="K19" t="inlineStr">
        <is>
          <t>Kirchner, Erika A.</t>
        </is>
      </c>
      <c r="L19" t="inlineStr">
        <is>
          <t>HR_Benefits</t>
        </is>
      </c>
    </row>
    <row r="20">
      <c r="B20" t="inlineStr">
        <is>
          <t>Harper, Jennifer</t>
        </is>
      </c>
      <c r="C20" t="inlineStr">
        <is>
          <t>Legal</t>
        </is>
      </c>
      <c r="E20" t="inlineStr">
        <is>
          <t>335009</t>
        </is>
      </c>
      <c r="F20" t="inlineStr">
        <is>
          <t>King, Molly E.</t>
        </is>
      </c>
      <c r="G20" t="inlineStr">
        <is>
          <t>BN1400</t>
        </is>
      </c>
      <c r="H20" t="inlineStr">
        <is>
          <t>BNC LEGAL</t>
        </is>
      </c>
      <c r="I20" t="inlineStr">
        <is>
          <t>Manager of Operations &amp; Legal Department Coordinator</t>
        </is>
      </c>
      <c r="J20" t="inlineStr">
        <is>
          <t>CB</t>
        </is>
      </c>
      <c r="K20" t="inlineStr">
        <is>
          <t>Benecke, Christopher B.</t>
        </is>
      </c>
      <c r="L20" t="inlineStr">
        <is>
          <t>Legal</t>
        </is>
      </c>
    </row>
    <row r="21">
      <c r="B21" t="inlineStr">
        <is>
          <t>King, Molly</t>
        </is>
      </c>
      <c r="C21" t="inlineStr">
        <is>
          <t>Legal</t>
        </is>
      </c>
      <c r="E21" t="inlineStr">
        <is>
          <t>324000</t>
        </is>
      </c>
      <c r="F21" t="inlineStr">
        <is>
          <t>Kirchner, Erika A.</t>
        </is>
      </c>
      <c r="G21" t="inlineStr">
        <is>
          <t>BN1500</t>
        </is>
      </c>
      <c r="H21" t="inlineStr">
        <is>
          <t>BENEFITS</t>
        </is>
      </c>
      <c r="I21" t="inlineStr">
        <is>
          <t>Chief People Officer</t>
        </is>
      </c>
      <c r="J21" t="inlineStr">
        <is>
          <t>CB</t>
        </is>
      </c>
      <c r="K21" t="inlineStr">
        <is>
          <t>Dahdouli, Maysa</t>
        </is>
      </c>
      <c r="L21" t="inlineStr">
        <is>
          <t>HR_Benefits</t>
        </is>
      </c>
    </row>
    <row r="22">
      <c r="B22" t="inlineStr">
        <is>
          <t>Kirchner, Erika</t>
        </is>
      </c>
      <c r="C22" t="inlineStr">
        <is>
          <t>HR_Benefits</t>
        </is>
      </c>
      <c r="E22" t="inlineStr">
        <is>
          <t>003366</t>
        </is>
      </c>
      <c r="F22" t="inlineStr">
        <is>
          <t>Kuhn, Sonya C.</t>
        </is>
      </c>
      <c r="G22" t="inlineStr">
        <is>
          <t>BN1550</t>
        </is>
      </c>
      <c r="H22" t="inlineStr">
        <is>
          <t>Employee Benefits 1</t>
        </is>
      </c>
      <c r="I22" t="inlineStr">
        <is>
          <t>Director, Employee Benefits</t>
        </is>
      </c>
      <c r="J22" t="inlineStr">
        <is>
          <t>CB</t>
        </is>
      </c>
      <c r="K22" t="inlineStr">
        <is>
          <t>Kirchner, Erika A.</t>
        </is>
      </c>
      <c r="L22" t="inlineStr">
        <is>
          <t>HR_Benefits</t>
        </is>
      </c>
    </row>
    <row r="23">
      <c r="B23" t="inlineStr">
        <is>
          <t>Kim, Sunhee</t>
        </is>
      </c>
      <c r="C23" t="inlineStr">
        <is>
          <t>HR_Benefits</t>
        </is>
      </c>
      <c r="E23" t="inlineStr">
        <is>
          <t>357803</t>
        </is>
      </c>
      <c r="F23" t="inlineStr">
        <is>
          <t>Lam, Christine</t>
        </is>
      </c>
      <c r="G23" t="inlineStr">
        <is>
          <t>BN1350</t>
        </is>
      </c>
      <c r="H23" t="inlineStr">
        <is>
          <t>Indirect Tax</t>
        </is>
      </c>
      <c r="I23" t="inlineStr">
        <is>
          <t>Assistant Manager, Indirect Tax</t>
        </is>
      </c>
      <c r="J23" t="inlineStr">
        <is>
          <t>CB</t>
        </is>
      </c>
      <c r="K23" t="inlineStr">
        <is>
          <t>Negron-Garza, Marlene M.</t>
        </is>
      </c>
      <c r="L23" t="inlineStr">
        <is>
          <t>Indirect_Tax</t>
        </is>
      </c>
    </row>
    <row r="24">
      <c r="B24" t="inlineStr">
        <is>
          <t>Sullivan, Shannon</t>
        </is>
      </c>
      <c r="C24" t="inlineStr">
        <is>
          <t>HR_Benefits</t>
        </is>
      </c>
      <c r="E24" t="inlineStr">
        <is>
          <t>357797</t>
        </is>
      </c>
      <c r="F24" t="inlineStr">
        <is>
          <t>Laroche, Jerry E.</t>
        </is>
      </c>
      <c r="G24" t="inlineStr">
        <is>
          <t>BN1600</t>
        </is>
      </c>
      <c r="H24" t="inlineStr">
        <is>
          <t>HUMAN RESOURCES</t>
        </is>
      </c>
      <c r="I24" t="inlineStr">
        <is>
          <t>Director, HR &amp; Payroll</t>
        </is>
      </c>
      <c r="J24" t="inlineStr">
        <is>
          <t>CB</t>
        </is>
      </c>
      <c r="K24" t="inlineStr">
        <is>
          <t>Kirchner, Erika A.</t>
        </is>
      </c>
      <c r="L24" t="inlineStr">
        <is>
          <t>HR_Benefits</t>
        </is>
      </c>
    </row>
    <row r="25">
      <c r="B25" t="inlineStr">
        <is>
          <t>Hua, Gay</t>
        </is>
      </c>
      <c r="C25" t="inlineStr">
        <is>
          <t>HR_Benefits</t>
        </is>
      </c>
      <c r="E25" t="inlineStr">
        <is>
          <t>357949</t>
        </is>
      </c>
      <c r="F25" t="inlineStr">
        <is>
          <t>Liu, Sandy</t>
        </is>
      </c>
      <c r="G25" t="inlineStr">
        <is>
          <t>BN1550</t>
        </is>
      </c>
      <c r="H25" t="inlineStr">
        <is>
          <t>Employee Benefits 1</t>
        </is>
      </c>
      <c r="I25" t="inlineStr">
        <is>
          <t>Benefits Specialist, Employee Benefits</t>
        </is>
      </c>
      <c r="J25" t="inlineStr">
        <is>
          <t>CB</t>
        </is>
      </c>
      <c r="K25" t="inlineStr">
        <is>
          <t>Kuhn, Sonya C.</t>
        </is>
      </c>
      <c r="L25" t="inlineStr">
        <is>
          <t>HR_Benefits</t>
        </is>
      </c>
    </row>
    <row r="26">
      <c r="B26" t="inlineStr">
        <is>
          <t>Laroche, Jerry</t>
        </is>
      </c>
      <c r="C26" t="inlineStr">
        <is>
          <t>HR_Benefits</t>
        </is>
      </c>
      <c r="E26" t="inlineStr">
        <is>
          <t>357955</t>
        </is>
      </c>
      <c r="F26" t="inlineStr">
        <is>
          <t>Lovegrin, Ana B.</t>
        </is>
      </c>
      <c r="G26" t="inlineStr">
        <is>
          <t>BN1000</t>
        </is>
      </c>
      <c r="H26" t="inlineStr">
        <is>
          <t>MANAGEMENT</t>
        </is>
      </c>
      <c r="I26" t="inlineStr">
        <is>
          <t>Executive Assistant</t>
        </is>
      </c>
      <c r="J26" t="inlineStr">
        <is>
          <t>CB</t>
        </is>
      </c>
      <c r="K26" t="inlineStr">
        <is>
          <t>Dahdouli, Maysa</t>
        </is>
      </c>
      <c r="L26" t="inlineStr">
        <is>
          <t>IT_Operations</t>
        </is>
      </c>
    </row>
    <row r="27">
      <c r="B27" t="inlineStr">
        <is>
          <t>Oldenburg, Carina</t>
        </is>
      </c>
      <c r="C27" t="inlineStr">
        <is>
          <t>HR_Benefits</t>
        </is>
      </c>
      <c r="E27" t="inlineStr">
        <is>
          <t>357974</t>
        </is>
      </c>
      <c r="F27" t="inlineStr">
        <is>
          <t>McCaffrey, Sarah</t>
        </is>
      </c>
      <c r="G27" t="inlineStr">
        <is>
          <t>BN1300</t>
        </is>
      </c>
      <c r="H27" t="inlineStr">
        <is>
          <t>TAX</t>
        </is>
      </c>
      <c r="I27" t="inlineStr">
        <is>
          <t>Senior Tax Analyst</t>
        </is>
      </c>
      <c r="J27" t="inlineStr">
        <is>
          <t>CB</t>
        </is>
      </c>
      <c r="K27" t="inlineStr">
        <is>
          <t>DiLeo, Jenny</t>
        </is>
      </c>
      <c r="L27" t="inlineStr">
        <is>
          <t>Direct_Tax</t>
        </is>
      </c>
    </row>
    <row r="28">
      <c r="B28" t="inlineStr">
        <is>
          <t>Wentz, Tiffany</t>
        </is>
      </c>
      <c r="C28" t="inlineStr">
        <is>
          <t>HR_Benefits</t>
        </is>
      </c>
      <c r="E28" t="inlineStr">
        <is>
          <t>357897</t>
        </is>
      </c>
      <c r="F28" t="inlineStr">
        <is>
          <t>McGuirk, Brendan</t>
        </is>
      </c>
      <c r="G28" t="inlineStr">
        <is>
          <t>BN1300</t>
        </is>
      </c>
      <c r="H28" t="inlineStr">
        <is>
          <t>TAX</t>
        </is>
      </c>
      <c r="I28" t="inlineStr">
        <is>
          <t>Manager, Tax</t>
        </is>
      </c>
      <c r="J28" t="inlineStr">
        <is>
          <t>CB</t>
        </is>
      </c>
      <c r="K28" t="inlineStr">
        <is>
          <t>DiLeo, Jenny</t>
        </is>
      </c>
      <c r="L28" t="inlineStr">
        <is>
          <t>Direct_Tax</t>
        </is>
      </c>
    </row>
    <row r="29">
      <c r="B29" t="inlineStr">
        <is>
          <t>Friednash, Evan</t>
        </is>
      </c>
      <c r="C29" t="inlineStr">
        <is>
          <t>HR_Benefits</t>
        </is>
      </c>
      <c r="E29" t="inlineStr">
        <is>
          <t>357899</t>
        </is>
      </c>
      <c r="F29" t="inlineStr">
        <is>
          <t>McMahon, Stephanie</t>
        </is>
      </c>
      <c r="G29" t="inlineStr">
        <is>
          <t>BN1300</t>
        </is>
      </c>
      <c r="H29" t="inlineStr">
        <is>
          <t>TAX</t>
        </is>
      </c>
      <c r="I29" t="inlineStr">
        <is>
          <t>Senior Analyst, Research &amp; Audits</t>
        </is>
      </c>
      <c r="J29" t="inlineStr">
        <is>
          <t>CB</t>
        </is>
      </c>
      <c r="K29" t="inlineStr">
        <is>
          <t>Beatty, James P.</t>
        </is>
      </c>
      <c r="L29" t="inlineStr">
        <is>
          <t>Direct_Tax</t>
        </is>
      </c>
    </row>
    <row r="30">
      <c r="B30" t="inlineStr">
        <is>
          <t>Friedman, Allison</t>
        </is>
      </c>
      <c r="C30" t="inlineStr">
        <is>
          <t>HR_Benefits</t>
        </is>
      </c>
      <c r="E30" t="inlineStr">
        <is>
          <t>357960</t>
        </is>
      </c>
      <c r="F30" t="inlineStr">
        <is>
          <t>Mohan, Renee</t>
        </is>
      </c>
      <c r="G30" t="inlineStr">
        <is>
          <t>BN1200</t>
        </is>
      </c>
      <c r="H30" t="inlineStr">
        <is>
          <t>TREASURY</t>
        </is>
      </c>
      <c r="I30" t="inlineStr">
        <is>
          <t>Senior Manager, Treasury and Accounting</t>
        </is>
      </c>
      <c r="J30" t="inlineStr">
        <is>
          <t>CB</t>
        </is>
      </c>
      <c r="K30" t="inlineStr">
        <is>
          <t>Stein, Joshua</t>
        </is>
      </c>
      <c r="L30" t="inlineStr">
        <is>
          <t>Finance</t>
        </is>
      </c>
    </row>
    <row r="31">
      <c r="B31" t="inlineStr">
        <is>
          <t>Kuhn, Sonya</t>
        </is>
      </c>
      <c r="C31" t="inlineStr">
        <is>
          <t>HR_Benefits</t>
        </is>
      </c>
      <c r="E31" t="inlineStr">
        <is>
          <t>357859</t>
        </is>
      </c>
      <c r="F31" t="inlineStr">
        <is>
          <t>Mondragon, Lilliana</t>
        </is>
      </c>
      <c r="G31" t="inlineStr">
        <is>
          <t>BN1550</t>
        </is>
      </c>
      <c r="H31" t="inlineStr">
        <is>
          <t>Employee Benefits 1</t>
        </is>
      </c>
      <c r="I31" t="inlineStr">
        <is>
          <t>Manager, Employee Benefits</t>
        </is>
      </c>
      <c r="J31" t="inlineStr">
        <is>
          <t>CB</t>
        </is>
      </c>
      <c r="K31" t="inlineStr">
        <is>
          <t>Kuhn, Sonya C.</t>
        </is>
      </c>
      <c r="L31" t="inlineStr">
        <is>
          <t>HR_Benefits</t>
        </is>
      </c>
    </row>
    <row r="32">
      <c r="B32" t="inlineStr">
        <is>
          <t>Liu, Sandy</t>
        </is>
      </c>
      <c r="C32" t="inlineStr">
        <is>
          <t>HR_Benefits</t>
        </is>
      </c>
      <c r="E32" t="inlineStr">
        <is>
          <t>357761</t>
        </is>
      </c>
      <c r="F32" t="inlineStr">
        <is>
          <t>Mosby, Kevin</t>
        </is>
      </c>
      <c r="G32" t="inlineStr">
        <is>
          <t>BN1350</t>
        </is>
      </c>
      <c r="H32" t="inlineStr">
        <is>
          <t>Indirect Tax</t>
        </is>
      </c>
      <c r="I32" t="inlineStr">
        <is>
          <t>Senior Director, Indirect Tax</t>
        </is>
      </c>
      <c r="J32" t="inlineStr">
        <is>
          <t>CB</t>
        </is>
      </c>
      <c r="K32" t="inlineStr">
        <is>
          <t>Dahdouli, Maysa</t>
        </is>
      </c>
      <c r="L32" t="inlineStr">
        <is>
          <t>Indirect_Tax</t>
        </is>
      </c>
    </row>
    <row r="33">
      <c r="B33" t="inlineStr">
        <is>
          <t>Mondragon, Lilliana</t>
        </is>
      </c>
      <c r="C33" t="inlineStr">
        <is>
          <t>HR_Benefits</t>
        </is>
      </c>
      <c r="E33" t="inlineStr">
        <is>
          <t>357780</t>
        </is>
      </c>
      <c r="F33" t="inlineStr">
        <is>
          <t>Negron-Garza, Marlene M.</t>
        </is>
      </c>
      <c r="G33" t="inlineStr">
        <is>
          <t>BN1350</t>
        </is>
      </c>
      <c r="H33" t="inlineStr">
        <is>
          <t>Indirect Tax</t>
        </is>
      </c>
      <c r="I33" t="inlineStr">
        <is>
          <t>Manager, Tax</t>
        </is>
      </c>
      <c r="J33" t="inlineStr">
        <is>
          <t>CB</t>
        </is>
      </c>
      <c r="K33" t="inlineStr">
        <is>
          <t>Mosby, Kevin</t>
        </is>
      </c>
      <c r="L33" t="inlineStr">
        <is>
          <t>Indirect_Tax</t>
        </is>
      </c>
    </row>
    <row r="34">
      <c r="B34" t="inlineStr">
        <is>
          <t>Vasallo, Geraldine</t>
        </is>
      </c>
      <c r="C34" t="inlineStr">
        <is>
          <t>HR_Benefits</t>
        </is>
      </c>
      <c r="E34" t="inlineStr">
        <is>
          <t>357928</t>
        </is>
      </c>
      <c r="F34" t="inlineStr">
        <is>
          <t>Oldenburg, Carina A.</t>
        </is>
      </c>
      <c r="G34" t="inlineStr">
        <is>
          <t>BN1600</t>
        </is>
      </c>
      <c r="H34" t="inlineStr">
        <is>
          <t>HUMAN RESOURCES</t>
        </is>
      </c>
      <c r="I34" t="inlineStr">
        <is>
          <t>HR Generalist</t>
        </is>
      </c>
      <c r="J34" t="inlineStr">
        <is>
          <t>CB</t>
        </is>
      </c>
      <c r="K34" t="inlineStr">
        <is>
          <t>Laroche, Jerry E.</t>
        </is>
      </c>
      <c r="L34" t="inlineStr">
        <is>
          <t>HR_Benefits</t>
        </is>
      </c>
    </row>
    <row r="35">
      <c r="B35" t="inlineStr">
        <is>
          <t>Stein, Josh</t>
        </is>
      </c>
      <c r="C35" t="inlineStr">
        <is>
          <t>Finance</t>
        </is>
      </c>
      <c r="E35" t="inlineStr">
        <is>
          <t>357910</t>
        </is>
      </c>
      <c r="F35" t="inlineStr">
        <is>
          <t>Qiu, Yan</t>
        </is>
      </c>
      <c r="G35" t="inlineStr">
        <is>
          <t>BN1300</t>
        </is>
      </c>
      <c r="H35" t="inlineStr">
        <is>
          <t>TAX</t>
        </is>
      </c>
      <c r="I35" t="inlineStr">
        <is>
          <t>Director, M&amp;A and International Tax</t>
        </is>
      </c>
      <c r="J35" t="inlineStr">
        <is>
          <t>CB</t>
        </is>
      </c>
      <c r="K35" t="inlineStr">
        <is>
          <t>Dahdouli, Maysa</t>
        </is>
      </c>
      <c r="L35" t="inlineStr">
        <is>
          <t>Direct_Tax</t>
        </is>
      </c>
    </row>
    <row r="36">
      <c r="B36" t="inlineStr">
        <is>
          <t>Ye, Sheng</t>
        </is>
      </c>
      <c r="C36" t="inlineStr">
        <is>
          <t>Finance</t>
        </is>
      </c>
      <c r="E36" t="inlineStr">
        <is>
          <t>357909</t>
        </is>
      </c>
      <c r="F36" t="inlineStr">
        <is>
          <t>Rodriguez, Angel</t>
        </is>
      </c>
      <c r="G36" t="inlineStr">
        <is>
          <t>BN1300</t>
        </is>
      </c>
      <c r="H36" t="inlineStr">
        <is>
          <t>TAX</t>
        </is>
      </c>
      <c r="I36" t="inlineStr">
        <is>
          <t>Senior Tax Analyst</t>
        </is>
      </c>
      <c r="J36" t="inlineStr">
        <is>
          <t>CB</t>
        </is>
      </c>
      <c r="K36" t="inlineStr">
        <is>
          <t>Azarov, Igor</t>
        </is>
      </c>
      <c r="L36" t="inlineStr">
        <is>
          <t>Direct_Tax</t>
        </is>
      </c>
    </row>
    <row r="37">
      <c r="B37" t="inlineStr">
        <is>
          <t>Cheung, Jennie</t>
        </is>
      </c>
      <c r="C37" t="inlineStr">
        <is>
          <t>Finance</t>
        </is>
      </c>
      <c r="E37" t="inlineStr">
        <is>
          <t>357914</t>
        </is>
      </c>
      <c r="F37" t="inlineStr">
        <is>
          <t>Stein, Joshua</t>
        </is>
      </c>
      <c r="G37" t="inlineStr">
        <is>
          <t>BN9011</t>
        </is>
      </c>
      <c r="H37" t="inlineStr">
        <is>
          <t>Education</t>
        </is>
      </c>
      <c r="I37" t="inlineStr">
        <is>
          <t>Vice President, Finance</t>
        </is>
      </c>
      <c r="J37" t="inlineStr">
        <is>
          <t>CB</t>
        </is>
      </c>
      <c r="K37" t="inlineStr">
        <is>
          <t>Dahdouli, Maysa</t>
        </is>
      </c>
      <c r="L37" t="inlineStr">
        <is>
          <t>Finance</t>
        </is>
      </c>
    </row>
    <row r="38">
      <c r="B38" t="inlineStr">
        <is>
          <t>Mohan, Renee</t>
        </is>
      </c>
      <c r="C38" t="inlineStr">
        <is>
          <t>Finance</t>
        </is>
      </c>
      <c r="E38" t="inlineStr">
        <is>
          <t>319737</t>
        </is>
      </c>
      <c r="F38" t="inlineStr">
        <is>
          <t>Sullivan, Shannon</t>
        </is>
      </c>
      <c r="G38" t="inlineStr">
        <is>
          <t>BN1500</t>
        </is>
      </c>
      <c r="H38" t="inlineStr">
        <is>
          <t>BENEFITS</t>
        </is>
      </c>
      <c r="I38" t="inlineStr">
        <is>
          <t>Manager, Corporate Benefits</t>
        </is>
      </c>
      <c r="J38" t="inlineStr">
        <is>
          <t>CB</t>
        </is>
      </c>
      <c r="K38" t="inlineStr">
        <is>
          <t>Kirchner, Erika A.</t>
        </is>
      </c>
      <c r="L38" t="inlineStr">
        <is>
          <t>HR_Benefits</t>
        </is>
      </c>
    </row>
    <row r="39">
      <c r="B39" t="inlineStr">
        <is>
          <t>Lovegrin, Ana</t>
        </is>
      </c>
      <c r="C39" t="inlineStr">
        <is>
          <t>Corporate_Leadership</t>
        </is>
      </c>
      <c r="E39" t="inlineStr">
        <is>
          <t>357908</t>
        </is>
      </c>
      <c r="F39" t="inlineStr">
        <is>
          <t>Valderrama, Jesenia</t>
        </is>
      </c>
      <c r="G39" t="inlineStr">
        <is>
          <t>BN1350</t>
        </is>
      </c>
      <c r="H39" t="inlineStr">
        <is>
          <t>Indirect Tax</t>
        </is>
      </c>
      <c r="I39" t="inlineStr">
        <is>
          <t>Senior Indirect Tax Analyst</t>
        </is>
      </c>
      <c r="J39" t="inlineStr">
        <is>
          <t>CB</t>
        </is>
      </c>
      <c r="K39" t="inlineStr">
        <is>
          <t>Negron-Garza, Marlene M.</t>
        </is>
      </c>
      <c r="L39" t="inlineStr">
        <is>
          <t>Indirect_Tax</t>
        </is>
      </c>
    </row>
    <row r="40">
      <c r="B40" t="inlineStr">
        <is>
          <t>Wirkes, Thorsten</t>
        </is>
      </c>
      <c r="C40" t="inlineStr">
        <is>
          <t>Bertelsmann_Investments</t>
        </is>
      </c>
      <c r="E40" t="inlineStr">
        <is>
          <t>357838</t>
        </is>
      </c>
      <c r="F40" t="inlineStr">
        <is>
          <t>Vassallo, Geraldine</t>
        </is>
      </c>
      <c r="G40" t="inlineStr">
        <is>
          <t>BN1550</t>
        </is>
      </c>
      <c r="H40" t="inlineStr">
        <is>
          <t>Employee Benefits 1</t>
        </is>
      </c>
      <c r="I40" t="inlineStr">
        <is>
          <t>Manager, Employee Benefits</t>
        </is>
      </c>
      <c r="J40" t="inlineStr">
        <is>
          <t>CB</t>
        </is>
      </c>
      <c r="K40" t="inlineStr">
        <is>
          <t>Kuhn, Sonya C.</t>
        </is>
      </c>
      <c r="L40" t="inlineStr">
        <is>
          <t>HR_Benefits</t>
        </is>
      </c>
    </row>
    <row r="41">
      <c r="B41" t="inlineStr">
        <is>
          <t>Schneider, Tim</t>
        </is>
      </c>
      <c r="C41" t="inlineStr">
        <is>
          <t>Bertelsmann_Investments</t>
        </is>
      </c>
      <c r="E41" t="inlineStr">
        <is>
          <t>380362</t>
        </is>
      </c>
      <c r="F41" t="inlineStr">
        <is>
          <t>Wentz, Tiffany A.</t>
        </is>
      </c>
      <c r="G41" t="inlineStr">
        <is>
          <t>BN1600</t>
        </is>
      </c>
      <c r="H41" t="inlineStr">
        <is>
          <t>HUMAN RESOURCES</t>
        </is>
      </c>
      <c r="I41" t="inlineStr">
        <is>
          <t>HR and Payroll Analyst</t>
        </is>
      </c>
      <c r="J41" t="inlineStr">
        <is>
          <t>CB</t>
        </is>
      </c>
      <c r="K41" t="inlineStr">
        <is>
          <t>Laroche, Jerry E.</t>
        </is>
      </c>
      <c r="L41" t="inlineStr">
        <is>
          <t>HR_Benefits</t>
        </is>
      </c>
    </row>
    <row r="42">
      <c r="B42" t="inlineStr">
        <is>
          <t>Schirrmeister, Edgar</t>
        </is>
      </c>
      <c r="C42" t="inlineStr">
        <is>
          <t>Bertelsmann_Investments</t>
        </is>
      </c>
      <c r="E42" t="inlineStr">
        <is>
          <t>357952</t>
        </is>
      </c>
      <c r="F42" t="inlineStr">
        <is>
          <t>Ye, Sheng D.</t>
        </is>
      </c>
      <c r="G42" t="inlineStr">
        <is>
          <t>BN9011</t>
        </is>
      </c>
      <c r="H42" t="inlineStr">
        <is>
          <t>Education</t>
        </is>
      </c>
      <c r="I42" t="inlineStr">
        <is>
          <t>Director, Accounting and FP&amp;A</t>
        </is>
      </c>
      <c r="J42" t="inlineStr">
        <is>
          <t>CB</t>
        </is>
      </c>
      <c r="K42" t="inlineStr">
        <is>
          <t>Stein, Joshua</t>
        </is>
      </c>
      <c r="L42" t="inlineStr">
        <is>
          <t>Finance</t>
        </is>
      </c>
    </row>
    <row r="43">
      <c r="B43" t="inlineStr">
        <is>
          <t>Christiansen, Olaf</t>
        </is>
      </c>
      <c r="C43" t="inlineStr">
        <is>
          <t>Ethics_&amp;_Compliance</t>
        </is>
      </c>
    </row>
    <row r="44">
      <c r="B44" t="inlineStr">
        <is>
          <t>Kirstein, Petra</t>
        </is>
      </c>
      <c r="C44" t="inlineStr">
        <is>
          <t>Ethics_&amp;_Compliance</t>
        </is>
      </c>
    </row>
    <row r="45">
      <c r="B45" t="inlineStr">
        <is>
          <t>Fusco, Samantha</t>
        </is>
      </c>
      <c r="C45" t="inlineStr">
        <is>
          <t>BDMI</t>
        </is>
      </c>
    </row>
    <row r="46">
      <c r="B46" t="inlineStr">
        <is>
          <t>Dalkmann, Benedikt</t>
        </is>
      </c>
      <c r="C46" t="inlineStr">
        <is>
          <t>EDU</t>
        </is>
      </c>
    </row>
    <row r="47">
      <c r="B47" t="inlineStr">
        <is>
          <t>Tobis, Nicolas</t>
        </is>
      </c>
      <c r="C47" t="inlineStr">
        <is>
          <t>EDU</t>
        </is>
      </c>
    </row>
    <row r="48">
      <c r="B48" t="inlineStr">
        <is>
          <t>Piao, Brandy</t>
        </is>
      </c>
      <c r="C48" t="inlineStr">
        <is>
          <t>EDU</t>
        </is>
      </c>
    </row>
    <row r="49">
      <c r="B49" t="inlineStr">
        <is>
          <t>Acharekar, Manjiri</t>
        </is>
      </c>
      <c r="C49" t="inlineStr">
        <is>
          <t>EDU</t>
        </is>
      </c>
    </row>
    <row r="50">
      <c r="B50" t="inlineStr">
        <is>
          <t>Rams Paradell, Marta</t>
        </is>
      </c>
      <c r="C50" t="inlineStr">
        <is>
          <t>EDU</t>
        </is>
      </c>
    </row>
    <row r="51">
      <c r="B51" t="inlineStr">
        <is>
          <t>Reimer, Christoph</t>
        </is>
      </c>
      <c r="C51" t="inlineStr">
        <is>
          <t>EDU</t>
        </is>
      </c>
    </row>
    <row r="52">
      <c r="B52" t="inlineStr">
        <is>
          <t>Schmidthals, Julius</t>
        </is>
      </c>
      <c r="C52" t="inlineStr">
        <is>
          <t>EDU</t>
        </is>
      </c>
    </row>
    <row r="53">
      <c r="B53" t="inlineStr">
        <is>
          <t>Valentin, Giogoli</t>
        </is>
      </c>
      <c r="C53" t="inlineStr">
        <is>
          <t>EDU</t>
        </is>
      </c>
    </row>
  </sheetData>
  <pageMargins left="0.7" right="0.7" top="0.75" bottom="0.75" header="0.3" footer="0.3"/>
  <tableParts count="2">
    <tablePart xmlns:r="http://schemas.openxmlformats.org/officeDocument/2006/relationships" r:id="rId1"/>
    <tablePart xmlns:r="http://schemas.openxmlformats.org/officeDocument/2006/relationships" r:id="rId2"/>
  </tableParts>
</worksheet>
</file>

<file path=xl/worksheets/sheet5.xml><?xml version="1.0" encoding="utf-8"?>
<worksheet xmlns="http://schemas.openxmlformats.org/spreadsheetml/2006/main">
  <sheetPr>
    <tabColor theme="5" tint="0.7999816888943144"/>
    <outlinePr summaryBelow="1" summaryRight="1"/>
    <pageSetUpPr/>
  </sheetPr>
  <dimension ref="A1:W72"/>
  <sheetViews>
    <sheetView showGridLines="0" topLeftCell="A19" workbookViewId="0">
      <selection activeCell="C47" sqref="C47"/>
    </sheetView>
  </sheetViews>
  <sheetFormatPr baseColWidth="8" defaultRowHeight="15"/>
  <cols>
    <col width="28.5703125" customWidth="1" min="1" max="1"/>
    <col width="23.42578125" customWidth="1" min="3" max="3"/>
    <col width="13.42578125" customWidth="1" min="4" max="5"/>
    <col width="42.85546875" customWidth="1" min="6" max="6"/>
    <col width="10.5703125" customWidth="1" min="8" max="8"/>
    <col width="60.42578125" customWidth="1" min="9" max="9"/>
    <col outlineLevel="1" width="8.5703125" customWidth="1" min="11" max="32"/>
  </cols>
  <sheetData>
    <row r="1">
      <c r="A1" s="2" t="inlineStr">
        <is>
          <t>Department</t>
        </is>
      </c>
      <c r="C1" t="inlineStr">
        <is>
          <t>TaskName</t>
        </is>
      </c>
      <c r="D1" t="inlineStr">
        <is>
          <t>Department</t>
        </is>
      </c>
      <c r="E1" t="inlineStr">
        <is>
          <t>Description</t>
        </is>
      </c>
      <c r="F1" t="inlineStr">
        <is>
          <t>SuggestedCategory</t>
        </is>
      </c>
      <c r="H1" t="inlineStr">
        <is>
          <t>Category</t>
        </is>
      </c>
      <c r="I1" t="inlineStr">
        <is>
          <t>Description</t>
        </is>
      </c>
      <c r="K1" s="2" t="inlineStr">
        <is>
          <t>Direct_Tax</t>
        </is>
      </c>
      <c r="L1" s="2" t="n"/>
      <c r="M1" s="2" t="inlineStr">
        <is>
          <t>Indirect_Tax</t>
        </is>
      </c>
      <c r="N1" s="2" t="n"/>
      <c r="O1" s="2" t="inlineStr">
        <is>
          <t>IT_Operations</t>
        </is>
      </c>
      <c r="P1" s="2" t="n"/>
      <c r="Q1" s="2" t="inlineStr">
        <is>
          <t>Legal</t>
        </is>
      </c>
      <c r="R1" s="2" t="n"/>
      <c r="S1" s="2" t="inlineStr">
        <is>
          <t>HR_Benefits</t>
        </is>
      </c>
      <c r="T1" s="2" t="n"/>
      <c r="U1" s="12" t="inlineStr">
        <is>
          <t>Finance</t>
        </is>
      </c>
      <c r="V1" s="2" t="n"/>
      <c r="W1" s="2" t="inlineStr">
        <is>
          <t>Corporate_Leadership</t>
        </is>
      </c>
    </row>
    <row r="2">
      <c r="A2" t="inlineStr">
        <is>
          <t>Direct_Tax</t>
        </is>
      </c>
      <c r="C2" t="inlineStr">
        <is>
          <t>HR (e.g., hiring, talent mgmt, employee relations)</t>
        </is>
      </c>
      <c r="D2" s="3" t="inlineStr">
        <is>
          <t>HR_Benefits</t>
        </is>
      </c>
      <c r="E2" s="16" t="inlineStr">
        <is>
          <t>Assistance, coordination and preparation of documentation with regard to hiring, on-boarding, promotion, talent management, transfer and termination of employees; employee relations, employee surveys, immigration, invoices, planning &amp; reporting, communications</t>
        </is>
      </c>
      <c r="F2" t="inlineStr">
        <is>
          <t>D - voluntary services</t>
        </is>
      </c>
      <c r="H2" t="inlineStr">
        <is>
          <t>A - mandated by shareholder for steering</t>
        </is>
      </c>
      <c r="I2" t="inlineStr">
        <is>
          <t>Services mandated by shareholder for steering purposes</t>
        </is>
      </c>
      <c r="K2">
        <f t="array" ref="K2:K14">_xlfn._xlws.FILTER(tblTasks[TaskName],tblTasks[Department]=K1)</f>
        <v/>
      </c>
      <c r="M2">
        <f t="array" ref="M2:M14">_xlfn._xlws.FILTER(tblTasks[TaskName],tblTasks[Department]=M1)</f>
        <v/>
      </c>
      <c r="O2">
        <f t="array" ref="O2:O6">_xlfn._xlws.FILTER(tblTasks[TaskName],tblTasks[Department]=O1)</f>
        <v/>
      </c>
      <c r="Q2">
        <f t="array" ref="Q2:Q10">_xlfn._xlws.FILTER(tblTasks[TaskName],tblTasks[Department]=Q1)</f>
        <v/>
      </c>
      <c r="S2">
        <f t="array" ref="S2:S12">_xlfn._xlws.FILTER(tblTasks[TaskName],tblTasks[Department]=S1)</f>
        <v/>
      </c>
      <c r="U2">
        <f t="array" ref="U2:U19">_xlfn._xlws.FILTER(tblTasks[TaskName],tblTasks[Department]=U1)</f>
        <v/>
      </c>
      <c r="W2">
        <f t="array" ref="W2:W3">_xlfn._xlws.FILTER(tblTasks[TaskName],tblTasks[Department]=W1)</f>
        <v/>
      </c>
    </row>
    <row r="3">
      <c r="A3" t="inlineStr">
        <is>
          <t>Indirect_Tax</t>
        </is>
      </c>
      <c r="C3" t="inlineStr">
        <is>
          <t>Payroll</t>
        </is>
      </c>
      <c r="D3" s="3" t="inlineStr">
        <is>
          <t>HR_Benefits</t>
        </is>
      </c>
      <c r="E3" s="16" t="inlineStr">
        <is>
          <t>Administration and management of payroll, salary increases, bonus payouts, Additional Company Contribution, Profit Sharing, Severance, State Registrations, planning &amp; reporting, file feed issues, communications</t>
        </is>
      </c>
      <c r="F3" t="inlineStr">
        <is>
          <t>D - voluntary services</t>
        </is>
      </c>
      <c r="H3" t="inlineStr">
        <is>
          <t>B - mandatory for synergies on Bertelsmann level</t>
        </is>
      </c>
      <c r="I3" t="inlineStr">
        <is>
          <t>Bertelsmann mandatory for synergies on Bertelsmann level</t>
        </is>
      </c>
      <c r="K3" t="inlineStr">
        <is>
          <t>Tax accounting services</t>
        </is>
      </c>
      <c r="M3" t="inlineStr">
        <is>
          <t>Tax accounting services</t>
        </is>
      </c>
      <c r="O3" t="inlineStr">
        <is>
          <t>Other IT</t>
        </is>
      </c>
      <c r="Q3" t="inlineStr">
        <is>
          <t>Litigation</t>
        </is>
      </c>
      <c r="S3" t="inlineStr">
        <is>
          <t>Payroll</t>
        </is>
      </c>
      <c r="U3" t="inlineStr">
        <is>
          <t>Planning &amp; reporting</t>
        </is>
      </c>
      <c r="W3" t="inlineStr">
        <is>
          <t>PTO</t>
        </is>
      </c>
    </row>
    <row r="4">
      <c r="A4" s="5" t="inlineStr">
        <is>
          <t>IT_Operations</t>
        </is>
      </c>
      <c r="C4" t="inlineStr">
        <is>
          <t>Employee benefits</t>
        </is>
      </c>
      <c r="D4" s="3" t="inlineStr">
        <is>
          <t>HR_Benefits</t>
        </is>
      </c>
      <c r="E4" s="16" t="inlineStr">
        <is>
          <t>Administration of employee benefits programs* (answering employee questions, UKG, research, historical research), file feed issues, communications</t>
        </is>
      </c>
      <c r="F4" t="inlineStr">
        <is>
          <t>D - voluntary services</t>
        </is>
      </c>
      <c r="H4" t="inlineStr">
        <is>
          <t>C - legally mandated</t>
        </is>
      </c>
      <c r="I4" t="inlineStr">
        <is>
          <t>Legally mandated services (e.g. by state/federal gov)</t>
        </is>
      </c>
      <c r="K4" t="inlineStr">
        <is>
          <t>Tax advisory services</t>
        </is>
      </c>
      <c r="M4" t="inlineStr">
        <is>
          <t>Tax advisory services</t>
        </is>
      </c>
      <c r="O4" t="inlineStr">
        <is>
          <t>Other department</t>
        </is>
      </c>
      <c r="Q4" t="inlineStr">
        <is>
          <t>Employment &amp; compensation</t>
        </is>
      </c>
      <c r="S4" t="inlineStr">
        <is>
          <t>Employee benefits</t>
        </is>
      </c>
      <c r="U4" t="inlineStr">
        <is>
          <t>Insurance</t>
        </is>
      </c>
    </row>
    <row r="5">
      <c r="A5" t="inlineStr">
        <is>
          <t>Legal</t>
        </is>
      </c>
      <c r="C5" t="inlineStr">
        <is>
          <t>Corporate benefits</t>
        </is>
      </c>
      <c r="D5" s="3" t="inlineStr">
        <is>
          <t>HR_Benefits</t>
        </is>
      </c>
      <c r="E5" s="16" t="inlineStr">
        <is>
          <t>Benefits strategy, policies, standards, regulatory compliance, vendor management, guidance, oversight, ACA reporting, nondiscrimintation testing, 5500s, investment committee meetings, RFPs, EDCP Distributions, pension plan, M&amp;A, invoices, post-retirement medical &amp; life insurance, legal agreements, planning &amp; reporting, file feed issues, communications</t>
        </is>
      </c>
      <c r="F5" t="inlineStr">
        <is>
          <t>D - voluntary services</t>
        </is>
      </c>
      <c r="H5" t="inlineStr">
        <is>
          <t>D - voluntary services</t>
        </is>
      </c>
      <c r="I5" t="inlineStr">
        <is>
          <t>Voluntary services</t>
        </is>
      </c>
      <c r="K5" t="inlineStr">
        <is>
          <t>Tax automation</t>
        </is>
      </c>
      <c r="M5" t="inlineStr">
        <is>
          <t>Tax automation</t>
        </is>
      </c>
      <c r="O5" t="inlineStr">
        <is>
          <t>Admin/miscellaneous</t>
        </is>
      </c>
      <c r="Q5" t="inlineStr">
        <is>
          <t>Governance</t>
        </is>
      </c>
      <c r="S5" t="inlineStr">
        <is>
          <t>Corporate benefits</t>
        </is>
      </c>
      <c r="U5" t="inlineStr">
        <is>
          <t>Expensify</t>
        </is>
      </c>
    </row>
    <row r="6">
      <c r="A6" s="3" t="inlineStr">
        <is>
          <t>HR_Benefits</t>
        </is>
      </c>
      <c r="C6" t="inlineStr">
        <is>
          <t>Training</t>
        </is>
      </c>
      <c r="D6" s="3" t="inlineStr">
        <is>
          <t>HR_Benefits</t>
        </is>
      </c>
      <c r="E6" t="inlineStr">
        <is>
          <t>Trainings</t>
        </is>
      </c>
      <c r="F6" t="inlineStr">
        <is>
          <t>D - voluntary services</t>
        </is>
      </c>
      <c r="H6" t="inlineStr">
        <is>
          <t>Internal</t>
        </is>
      </c>
      <c r="I6" t="inlineStr">
        <is>
          <t>Interal services to maintain BINC CORE</t>
        </is>
      </c>
      <c r="K6" t="inlineStr">
        <is>
          <t xml:space="preserve">Tax audits </t>
        </is>
      </c>
      <c r="M6" t="inlineStr">
        <is>
          <t xml:space="preserve">Tax audits </t>
        </is>
      </c>
      <c r="O6" t="inlineStr">
        <is>
          <t>PTO</t>
        </is>
      </c>
      <c r="Q6" t="inlineStr">
        <is>
          <t>Transaction support</t>
        </is>
      </c>
      <c r="S6" t="inlineStr">
        <is>
          <t>Training</t>
        </is>
      </c>
      <c r="U6" t="inlineStr">
        <is>
          <t>Other accounting</t>
        </is>
      </c>
    </row>
    <row r="7">
      <c r="A7" t="inlineStr">
        <is>
          <t>Finance</t>
        </is>
      </c>
      <c r="C7" t="inlineStr">
        <is>
          <t>Corporate initiatives</t>
        </is>
      </c>
      <c r="D7" s="3" t="inlineStr">
        <is>
          <t>HR_Benefits</t>
        </is>
      </c>
      <c r="E7" t="inlineStr">
        <is>
          <t>Corporate initiatives (Fit for Work, YourCampus, ESG reporting, HR Central)</t>
        </is>
      </c>
      <c r="F7" t="inlineStr">
        <is>
          <t>A - mandated by shareholder for steering</t>
        </is>
      </c>
      <c r="K7" t="inlineStr">
        <is>
          <t>Tax training sessions</t>
        </is>
      </c>
      <c r="M7" t="inlineStr">
        <is>
          <t>Tax training sessions</t>
        </is>
      </c>
      <c r="Q7" t="inlineStr">
        <is>
          <t>Other Legal</t>
        </is>
      </c>
      <c r="S7" t="inlineStr">
        <is>
          <t>Corporate initiatives</t>
        </is>
      </c>
      <c r="U7" t="inlineStr">
        <is>
          <t>Cash management</t>
        </is>
      </c>
    </row>
    <row r="8">
      <c r="A8" s="5" t="inlineStr">
        <is>
          <t>Corporate_Leadership</t>
        </is>
      </c>
      <c r="C8" t="inlineStr">
        <is>
          <t>M&amp;A support</t>
        </is>
      </c>
      <c r="D8" s="3" t="inlineStr">
        <is>
          <t>HR_Benefits</t>
        </is>
      </c>
      <c r="E8" t="inlineStr">
        <is>
          <t>Due diligence, implementation, ongoing support</t>
        </is>
      </c>
      <c r="F8" t="inlineStr">
        <is>
          <t>D - voluntary services</t>
        </is>
      </c>
      <c r="K8" t="inlineStr">
        <is>
          <t>M&amp;A supporting service</t>
        </is>
      </c>
      <c r="M8" t="inlineStr">
        <is>
          <t>M&amp;A supporting service</t>
        </is>
      </c>
      <c r="Q8" t="inlineStr">
        <is>
          <t>Operations / other department</t>
        </is>
      </c>
      <c r="S8" t="inlineStr">
        <is>
          <t>M&amp;A support</t>
        </is>
      </c>
      <c r="U8" t="inlineStr">
        <is>
          <t>Bank adminstration</t>
        </is>
      </c>
    </row>
    <row r="9">
      <c r="A9" t="inlineStr">
        <is>
          <t>Other</t>
        </is>
      </c>
      <c r="C9" t="inlineStr">
        <is>
          <t>Document review</t>
        </is>
      </c>
      <c r="D9" t="inlineStr">
        <is>
          <t>Legal</t>
        </is>
      </c>
      <c r="E9" t="inlineStr">
        <is>
          <t>Preparation, negotiation, and review of agreements and other legal documents for BINC or the benefit of its subsidiaries</t>
        </is>
      </c>
      <c r="F9" t="inlineStr">
        <is>
          <t>D - voluntary services</t>
        </is>
      </c>
      <c r="K9" t="inlineStr">
        <is>
          <t>Transfer Pricing</t>
        </is>
      </c>
      <c r="M9" t="inlineStr">
        <is>
          <t>Transfer Pricing</t>
        </is>
      </c>
      <c r="Q9" t="inlineStr">
        <is>
          <t>Admin/miscellaneous</t>
        </is>
      </c>
      <c r="S9" t="inlineStr">
        <is>
          <t>Other HR-Benefits</t>
        </is>
      </c>
      <c r="U9" t="inlineStr">
        <is>
          <t>Bank fees</t>
        </is>
      </c>
    </row>
    <row r="10">
      <c r="C10" t="inlineStr">
        <is>
          <t>Litigation</t>
        </is>
      </c>
      <c r="D10" t="inlineStr">
        <is>
          <t>Legal</t>
        </is>
      </c>
      <c r="E10" t="inlineStr">
        <is>
          <t>Coordination and advice regarding litigation matters and dispute resolution, responses to claims and inquiries from government agencies</t>
        </is>
      </c>
      <c r="F10" t="inlineStr">
        <is>
          <t>C - legally mandated</t>
        </is>
      </c>
      <c r="K10" t="inlineStr">
        <is>
          <t>Contract/agreement review</t>
        </is>
      </c>
      <c r="M10" t="inlineStr">
        <is>
          <t>Contract/agreement review</t>
        </is>
      </c>
      <c r="Q10" t="inlineStr">
        <is>
          <t>PTO</t>
        </is>
      </c>
      <c r="S10" t="inlineStr">
        <is>
          <t>Other department</t>
        </is>
      </c>
      <c r="U10" t="inlineStr">
        <is>
          <t>Financing</t>
        </is>
      </c>
    </row>
    <row r="11">
      <c r="C11" t="inlineStr">
        <is>
          <t>Employment &amp; compensation</t>
        </is>
      </c>
      <c r="D11" t="inlineStr">
        <is>
          <t>Legal</t>
        </is>
      </c>
      <c r="E11" t="inlineStr">
        <is>
          <t>Assistance with Company and affiliates in the areas of employment law and compensation structures.</t>
        </is>
      </c>
      <c r="F11" t="inlineStr">
        <is>
          <t>D - voluntary services</t>
        </is>
      </c>
      <c r="K11" t="inlineStr">
        <is>
          <t>Other Direct Tax</t>
        </is>
      </c>
      <c r="M11" t="inlineStr">
        <is>
          <t>Other Indirect Tax</t>
        </is>
      </c>
      <c r="S11" t="inlineStr">
        <is>
          <t>Admin/miscellaneous</t>
        </is>
      </c>
      <c r="U11" t="inlineStr">
        <is>
          <t>Letter of credits</t>
        </is>
      </c>
    </row>
    <row r="12">
      <c r="C12" t="inlineStr">
        <is>
          <t>Governance</t>
        </is>
      </c>
      <c r="D12" t="inlineStr">
        <is>
          <t>Legal</t>
        </is>
      </c>
      <c r="E12" t="inlineStr">
        <is>
          <t>Corporate governance functions, including formation, mergers and dissolution of legal entities; documentation of corporate actions; compliance with statutory documentation and filing requirements; and maintenance of corporate books and records.</t>
        </is>
      </c>
      <c r="F12" s="16" t="inlineStr">
        <is>
          <t xml:space="preserve">- please choose category - </t>
        </is>
      </c>
      <c r="K12" t="inlineStr">
        <is>
          <t>Other department</t>
        </is>
      </c>
      <c r="M12" t="inlineStr">
        <is>
          <t>Other department</t>
        </is>
      </c>
      <c r="S12" t="inlineStr">
        <is>
          <t>PTO</t>
        </is>
      </c>
      <c r="U12" t="inlineStr">
        <is>
          <t>Other treasury</t>
        </is>
      </c>
    </row>
    <row r="13">
      <c r="C13" t="inlineStr">
        <is>
          <t>Transaction support</t>
        </is>
      </c>
      <c r="D13" t="inlineStr">
        <is>
          <t>Legal</t>
        </is>
      </c>
      <c r="E13" t="inlineStr">
        <is>
          <t>Support for mergers and acquisitions.</t>
        </is>
      </c>
      <c r="F13" t="inlineStr">
        <is>
          <t>D - voluntary services</t>
        </is>
      </c>
      <c r="K13" t="inlineStr">
        <is>
          <t>Admin/miscellaneous</t>
        </is>
      </c>
      <c r="M13" t="inlineStr">
        <is>
          <t>Admin/miscellaneous</t>
        </is>
      </c>
      <c r="U13" t="inlineStr">
        <is>
          <t>M&amp;A support</t>
        </is>
      </c>
    </row>
    <row r="14">
      <c r="C14" s="18" t="inlineStr">
        <is>
          <t>Tax filings</t>
        </is>
      </c>
      <c r="D14" s="5" t="inlineStr">
        <is>
          <t>Direct_Tax</t>
        </is>
      </c>
      <c r="E14" s="18" t="inlineStr">
        <is>
          <t>Tax preparation, review and submission for federal (including foreign withholding and 1099's), state, sales tax and local taxes; manage corporate filings and Non-income tax related reports</t>
        </is>
      </c>
      <c r="F14" s="16" t="inlineStr">
        <is>
          <t xml:space="preserve">- please choose category - </t>
        </is>
      </c>
      <c r="K14" t="inlineStr">
        <is>
          <t>PTO</t>
        </is>
      </c>
      <c r="M14" t="inlineStr">
        <is>
          <t>PTO</t>
        </is>
      </c>
      <c r="U14" t="inlineStr">
        <is>
          <t>Filings</t>
        </is>
      </c>
    </row>
    <row r="15">
      <c r="C15" s="18" t="inlineStr">
        <is>
          <t>Tax accounting services</t>
        </is>
      </c>
      <c r="D15" s="5" t="inlineStr">
        <is>
          <t>Direct_Tax</t>
        </is>
      </c>
      <c r="E15" s="18" t="inlineStr">
        <is>
          <t>Tax accounting services in support of financial statement process</t>
        </is>
      </c>
      <c r="F15" s="16" t="inlineStr">
        <is>
          <t xml:space="preserve">- please choose category - </t>
        </is>
      </c>
      <c r="U15" t="inlineStr">
        <is>
          <t>Audit</t>
        </is>
      </c>
    </row>
    <row r="16">
      <c r="C16" s="18" t="inlineStr">
        <is>
          <t>Tax advisory services</t>
        </is>
      </c>
      <c r="D16" s="5" t="inlineStr">
        <is>
          <t>Direct_Tax</t>
        </is>
      </c>
      <c r="E16" s="18" t="inlineStr">
        <is>
          <t>Advice and support relating to any tax-related matters, including provision of data, taxability and information analysis and assistance in communication and support for business operation; Provide tax advice and support on ad-hoc requests/projects as needed.</t>
        </is>
      </c>
      <c r="F16" s="16" t="inlineStr">
        <is>
          <t xml:space="preserve">- please choose category - </t>
        </is>
      </c>
      <c r="U16" t="inlineStr">
        <is>
          <t>Other Finance</t>
        </is>
      </c>
    </row>
    <row r="17">
      <c r="C17" s="18" t="inlineStr">
        <is>
          <t>Tax automation</t>
        </is>
      </c>
      <c r="D17" s="5" t="inlineStr">
        <is>
          <t>Direct_Tax</t>
        </is>
      </c>
      <c r="E17" s="18" t="inlineStr">
        <is>
          <t>Development and implementation of tax automation processes for tax filings and/or tax accounting services</t>
        </is>
      </c>
      <c r="F17" s="16" t="inlineStr">
        <is>
          <t xml:space="preserve">- please choose category - </t>
        </is>
      </c>
      <c r="U17" t="inlineStr">
        <is>
          <t>Other department</t>
        </is>
      </c>
    </row>
    <row r="18">
      <c r="C18" s="18" t="inlineStr">
        <is>
          <t xml:space="preserve">Tax audits </t>
        </is>
      </c>
      <c r="D18" s="5" t="inlineStr">
        <is>
          <t>Direct_Tax</t>
        </is>
      </c>
      <c r="E18" s="18" t="inlineStr">
        <is>
          <t xml:space="preserve">Manage all tax examinations, tax audits, and any other interactions with federal, state, and local tax authorities; preparing and reviewing documentation; conducting tax audit research; and advocating for the best possible outcome for the business units. </t>
        </is>
      </c>
      <c r="F18" s="16" t="inlineStr">
        <is>
          <t xml:space="preserve">- please choose category - </t>
        </is>
      </c>
      <c r="U18" t="inlineStr">
        <is>
          <t>Admin/miscellaneous</t>
        </is>
      </c>
    </row>
    <row r="19">
      <c r="C19" s="18" t="inlineStr">
        <is>
          <t>Tax training sessions</t>
        </is>
      </c>
      <c r="D19" s="5" t="inlineStr">
        <is>
          <t>Direct_Tax</t>
        </is>
      </c>
      <c r="E19" s="18" t="inlineStr">
        <is>
          <t>Preparing for and conducting workshops and training sessions regarding tax topics for the tax team, business units and tax website.</t>
        </is>
      </c>
      <c r="F19" s="16" t="inlineStr">
        <is>
          <t xml:space="preserve">- please choose category - </t>
        </is>
      </c>
      <c r="U19" t="inlineStr">
        <is>
          <t>PTO</t>
        </is>
      </c>
    </row>
    <row r="20">
      <c r="C20" s="18" t="inlineStr">
        <is>
          <t>M&amp;A supporting service</t>
        </is>
      </c>
      <c r="D20" s="5" t="inlineStr">
        <is>
          <t>Direct_Tax</t>
        </is>
      </c>
      <c r="E20" s="18" t="inlineStr">
        <is>
          <t>Provide advisory and compliance supporting services related to tax matters, including deal structure, tax due diligence review, contract review, investment proposal review, post-Closing integration restructuring, internal reorg./restructuring, and tax provision of financial reporting and compliance filing etc.</t>
        </is>
      </c>
      <c r="F20" s="16" t="inlineStr">
        <is>
          <t xml:space="preserve">- please choose category - </t>
        </is>
      </c>
    </row>
    <row r="21">
      <c r="C21" s="18" t="inlineStr">
        <is>
          <t>Transfer Pricing</t>
        </is>
      </c>
      <c r="D21" s="5" t="inlineStr">
        <is>
          <t>Direct_Tax</t>
        </is>
      </c>
      <c r="E21" s="18" t="inlineStr">
        <is>
          <t>Provide internal assistance to coordinate with  German TP team and internal team to assist the TP advisor to prepare and review TP report; Provide advice to resolve other TP matters as arise</t>
        </is>
      </c>
      <c r="F21" s="16" t="inlineStr">
        <is>
          <t xml:space="preserve">- please choose category - </t>
        </is>
      </c>
    </row>
    <row r="22">
      <c r="C22" s="18" t="inlineStr">
        <is>
          <t>Contract/agreement review</t>
        </is>
      </c>
      <c r="D22" s="5" t="inlineStr">
        <is>
          <t>Direct_Tax</t>
        </is>
      </c>
      <c r="E22" s="18" t="inlineStr">
        <is>
          <t xml:space="preserve">Review of business contracts from tax perspective </t>
        </is>
      </c>
      <c r="F22" t="inlineStr">
        <is>
          <t>D - voluntary services</t>
        </is>
      </c>
    </row>
    <row r="23">
      <c r="C23" s="18" t="inlineStr">
        <is>
          <t>Tax filings</t>
        </is>
      </c>
      <c r="D23" s="5" t="inlineStr">
        <is>
          <t>Indirect_Tax</t>
        </is>
      </c>
      <c r="E23" s="18" t="inlineStr">
        <is>
          <t>Tax preparation, review and submission for federal (including foreign withholding and 1099's), state, sales tax and local taxes; manage corporate filings and Non-income tax related reports</t>
        </is>
      </c>
      <c r="F23" s="16" t="inlineStr">
        <is>
          <t xml:space="preserve">- please choose category - </t>
        </is>
      </c>
    </row>
    <row r="24">
      <c r="C24" s="18" t="inlineStr">
        <is>
          <t>Tax accounting services</t>
        </is>
      </c>
      <c r="D24" s="5" t="inlineStr">
        <is>
          <t>Indirect_Tax</t>
        </is>
      </c>
      <c r="E24" s="18" t="inlineStr">
        <is>
          <t>Tax accounting services in support of financial statement process</t>
        </is>
      </c>
      <c r="F24" s="16" t="inlineStr">
        <is>
          <t xml:space="preserve">- please choose category - </t>
        </is>
      </c>
    </row>
    <row r="25">
      <c r="C25" s="18" t="inlineStr">
        <is>
          <t>Tax advisory services</t>
        </is>
      </c>
      <c r="D25" s="5" t="inlineStr">
        <is>
          <t>Indirect_Tax</t>
        </is>
      </c>
      <c r="E25" s="18" t="inlineStr">
        <is>
          <t>Advice and support relating to any tax-related matters, including provision of data, taxability and information analysis and assistance in communication and support for business operation; Provide tax advice and support on ad-hoc requests/projects as needed.</t>
        </is>
      </c>
      <c r="F25" s="16" t="inlineStr">
        <is>
          <t xml:space="preserve">- please choose category - </t>
        </is>
      </c>
    </row>
    <row r="26">
      <c r="C26" s="18" t="inlineStr">
        <is>
          <t>Tax automation</t>
        </is>
      </c>
      <c r="D26" s="5" t="inlineStr">
        <is>
          <t>Indirect_Tax</t>
        </is>
      </c>
      <c r="E26" s="18" t="inlineStr">
        <is>
          <t>Development and implementation of tax automation processes for tax filings and/or tax accounting services</t>
        </is>
      </c>
      <c r="F26" s="16" t="inlineStr">
        <is>
          <t xml:space="preserve">- please choose category - </t>
        </is>
      </c>
    </row>
    <row r="27">
      <c r="C27" s="18" t="inlineStr">
        <is>
          <t xml:space="preserve">Tax audits </t>
        </is>
      </c>
      <c r="D27" s="5" t="inlineStr">
        <is>
          <t>Indirect_Tax</t>
        </is>
      </c>
      <c r="E27" s="18" t="inlineStr">
        <is>
          <t xml:space="preserve">Manage all tax examinations, tax audits, and any other interactions with federal, state, and local tax authorities; preparing and reviewing documentation; conducting tax audit research; and advocating for the best possible outcome for the business units. </t>
        </is>
      </c>
      <c r="F27" s="16" t="inlineStr">
        <is>
          <t xml:space="preserve">- please choose category - </t>
        </is>
      </c>
    </row>
    <row r="28">
      <c r="C28" s="18" t="inlineStr">
        <is>
          <t>Tax training sessions</t>
        </is>
      </c>
      <c r="D28" s="5" t="inlineStr">
        <is>
          <t>Indirect_Tax</t>
        </is>
      </c>
      <c r="E28" s="18" t="inlineStr">
        <is>
          <t>Preparing for and conducting workshops and training sessions regarding tax topics for the tax team, business units and tax website.</t>
        </is>
      </c>
      <c r="F28" s="16" t="inlineStr">
        <is>
          <t xml:space="preserve">- please choose category - </t>
        </is>
      </c>
    </row>
    <row r="29">
      <c r="C29" s="18" t="inlineStr">
        <is>
          <t>M&amp;A supporting service</t>
        </is>
      </c>
      <c r="D29" s="5" t="inlineStr">
        <is>
          <t>Indirect_Tax</t>
        </is>
      </c>
      <c r="E29" s="18" t="inlineStr">
        <is>
          <t>Provide advisory and compliance supporting services related to tax matters, including deal structure, tax due diligence review, contract review, investment proposal review, post-Closing integration restructuring, internal reorg./restructuring, and tax provision of financial reporting and compliance filing etc.</t>
        </is>
      </c>
      <c r="F29" s="16" t="inlineStr">
        <is>
          <t xml:space="preserve">- please choose category - </t>
        </is>
      </c>
    </row>
    <row r="30">
      <c r="C30" s="18" t="inlineStr">
        <is>
          <t>Transfer Pricing</t>
        </is>
      </c>
      <c r="D30" s="5" t="inlineStr">
        <is>
          <t>Indirect_Tax</t>
        </is>
      </c>
      <c r="E30" s="18" t="inlineStr">
        <is>
          <t>Provide internal assistance to coordinate with  German TP team and internal team to assist the TP advisor to prepare and review TP report; Provide advice to resolve other TP matters as arise</t>
        </is>
      </c>
      <c r="F30" s="16" t="inlineStr">
        <is>
          <t xml:space="preserve">- please choose category - </t>
        </is>
      </c>
    </row>
    <row r="31">
      <c r="C31" s="18" t="inlineStr">
        <is>
          <t>Contract/agreement review</t>
        </is>
      </c>
      <c r="D31" s="5" t="inlineStr">
        <is>
          <t>Indirect_Tax</t>
        </is>
      </c>
      <c r="E31" s="18" t="inlineStr">
        <is>
          <t xml:space="preserve">Review of business contracts from tax perspective </t>
        </is>
      </c>
      <c r="F31" t="inlineStr">
        <is>
          <t>D - voluntary services</t>
        </is>
      </c>
    </row>
    <row r="32">
      <c r="C32" s="11" t="inlineStr">
        <is>
          <t>IT1</t>
        </is>
      </c>
      <c r="D32" s="5" t="inlineStr">
        <is>
          <t>IT_Operations</t>
        </is>
      </c>
      <c r="E32" s="11" t="inlineStr">
        <is>
          <t>Placeholder</t>
        </is>
      </c>
      <c r="F32" t="inlineStr">
        <is>
          <t>Internal</t>
        </is>
      </c>
    </row>
    <row r="33">
      <c r="C33" t="inlineStr">
        <is>
          <t>General accounting</t>
        </is>
      </c>
      <c r="D33" t="inlineStr">
        <is>
          <t>Finance</t>
        </is>
      </c>
      <c r="E33" t="inlineStr">
        <is>
          <t>Manage accounting for BINC, including transactions involving subsidiaries. Oversight of BeAS, interco billing of shared costs and recharges, controls and compliance</t>
        </is>
      </c>
      <c r="F33" t="inlineStr">
        <is>
          <t>A - mandated by shareholder for steering</t>
        </is>
      </c>
    </row>
    <row r="34">
      <c r="C34" t="inlineStr">
        <is>
          <t>Planning &amp; reporting</t>
        </is>
      </c>
      <c r="D34" t="inlineStr">
        <is>
          <t>Finance</t>
        </is>
      </c>
      <c r="E34" t="inlineStr">
        <is>
          <t>Planning, forecasting, reporting, internal/external audit processes, support of new businesses, interface to CC Gütersloh</t>
        </is>
      </c>
      <c r="F34" t="inlineStr">
        <is>
          <t>A - mandated by shareholder for steering</t>
        </is>
      </c>
    </row>
    <row r="35">
      <c r="C35" t="inlineStr">
        <is>
          <t>Insurance</t>
        </is>
      </c>
      <c r="D35" t="inlineStr">
        <is>
          <t>Finance</t>
        </is>
      </c>
      <c r="E35" t="inlineStr">
        <is>
          <t>US support with all insurance related matters (under the Bertelsmann umbrella agreements)</t>
        </is>
      </c>
      <c r="F35" t="inlineStr">
        <is>
          <t>B - mandatory for synergies on Bertelsmann level</t>
        </is>
      </c>
    </row>
    <row r="36">
      <c r="C36" t="inlineStr">
        <is>
          <t>Expensify</t>
        </is>
      </c>
      <c r="D36" t="inlineStr">
        <is>
          <t>Finance</t>
        </is>
      </c>
      <c r="E36" t="inlineStr">
        <is>
          <t>Managing expensify access</t>
        </is>
      </c>
      <c r="F36" t="inlineStr">
        <is>
          <t>Internal</t>
        </is>
      </c>
    </row>
    <row r="37">
      <c r="C37" t="inlineStr">
        <is>
          <t>Other accounting</t>
        </is>
      </c>
      <c r="D37" t="inlineStr">
        <is>
          <t>Finance</t>
        </is>
      </c>
      <c r="E37" t="inlineStr">
        <is>
          <t xml:space="preserve">Other accounting services that do not fall into any of the other categories  </t>
        </is>
      </c>
      <c r="F37" t="inlineStr">
        <is>
          <t>A - mandated by shareholder for steering</t>
        </is>
      </c>
    </row>
    <row r="38">
      <c r="C38" t="inlineStr">
        <is>
          <t>Cash management</t>
        </is>
      </c>
      <c r="D38" t="inlineStr">
        <is>
          <t>Finance</t>
        </is>
      </c>
      <c r="E38" t="inlineStr">
        <is>
          <t>Oversee daily cash management / positioning, including overnight investment management, interface to CC Gütersloh</t>
        </is>
      </c>
      <c r="F38" t="inlineStr">
        <is>
          <t>B - mandatory for synergies on Bertelsmann level</t>
        </is>
      </c>
    </row>
    <row r="39">
      <c r="C39" t="inlineStr">
        <is>
          <t>Bank adminstration</t>
        </is>
      </c>
      <c r="D39" t="inlineStr">
        <is>
          <t>Finance</t>
        </is>
      </c>
      <c r="E39" t="inlineStr">
        <is>
          <t>Wire payments and bank account administration, including funds flows for M&amp;A and management of user access</t>
        </is>
      </c>
      <c r="F39" t="inlineStr">
        <is>
          <t>B - mandatory for synergies on Bertelsmann level</t>
        </is>
      </c>
    </row>
    <row r="40">
      <c r="C40" t="inlineStr">
        <is>
          <t>Bank fees</t>
        </is>
      </c>
      <c r="D40" t="inlineStr">
        <is>
          <t>Finance</t>
        </is>
      </c>
      <c r="E40" t="inlineStr">
        <is>
          <t>Ongoing monitoring of bank fees for core banks</t>
        </is>
      </c>
      <c r="F40" t="inlineStr">
        <is>
          <t>B - mandatory for synergies on Bertelsmann level</t>
        </is>
      </c>
    </row>
    <row r="41">
      <c r="C41" t="inlineStr">
        <is>
          <t>Financing</t>
        </is>
      </c>
      <c r="D41" t="inlineStr">
        <is>
          <t>Finance</t>
        </is>
      </c>
      <c r="E41" t="inlineStr">
        <is>
          <t>Management of cash pooling arrangements and intercompany financing with Gütersloh</t>
        </is>
      </c>
      <c r="F41" t="inlineStr">
        <is>
          <t>B - mandatory for synergies on Bertelsmann level</t>
        </is>
      </c>
    </row>
    <row r="42">
      <c r="C42" t="inlineStr">
        <is>
          <t>Letter of credits</t>
        </is>
      </c>
      <c r="D42" t="inlineStr">
        <is>
          <t>Finance</t>
        </is>
      </c>
      <c r="E42" t="inlineStr">
        <is>
          <t>Letter of credit for banks that prove Bertelsmann's financial backing of entities</t>
        </is>
      </c>
      <c r="F42" t="inlineStr">
        <is>
          <t>B - mandatory for synergies on Bertelsmann level</t>
        </is>
      </c>
    </row>
    <row r="43">
      <c r="C43" t="inlineStr">
        <is>
          <t>Other treasury</t>
        </is>
      </c>
      <c r="D43" t="inlineStr">
        <is>
          <t>Finance</t>
        </is>
      </c>
      <c r="E43" t="inlineStr">
        <is>
          <t xml:space="preserve">Other treasury services that do not fall into any of the other categories  </t>
        </is>
      </c>
      <c r="F43" t="inlineStr">
        <is>
          <t>B - mandatory for synergies on Bertelsmann level</t>
        </is>
      </c>
    </row>
    <row r="44">
      <c r="C44" t="inlineStr">
        <is>
          <t>M&amp;A support</t>
        </is>
      </c>
      <c r="D44" t="inlineStr">
        <is>
          <t>Finance</t>
        </is>
      </c>
      <c r="E44" t="inlineStr">
        <is>
          <t>Financial due diligence support (e.g., pre advisory)</t>
        </is>
      </c>
      <c r="F44" t="inlineStr">
        <is>
          <t>D - voluntary services</t>
        </is>
      </c>
    </row>
    <row r="45">
      <c r="C45" t="inlineStr">
        <is>
          <t>Filings</t>
        </is>
      </c>
      <c r="D45" t="inlineStr">
        <is>
          <t>Finance</t>
        </is>
      </c>
      <c r="E45" t="inlineStr">
        <is>
          <t>DOC filings</t>
        </is>
      </c>
      <c r="F45" t="inlineStr">
        <is>
          <t>C - legally mandated</t>
        </is>
      </c>
    </row>
    <row r="46">
      <c r="C46" t="inlineStr">
        <is>
          <t>Audit</t>
        </is>
      </c>
      <c r="D46" t="inlineStr">
        <is>
          <t>Finance</t>
        </is>
      </c>
      <c r="E46" t="inlineStr">
        <is>
          <t>BINC audit</t>
        </is>
      </c>
      <c r="F46" t="inlineStr">
        <is>
          <t>C - legally mandated</t>
        </is>
      </c>
    </row>
    <row r="47">
      <c r="C47" t="inlineStr">
        <is>
          <t>Other HR-Benefits</t>
        </is>
      </c>
      <c r="D47" s="5" t="inlineStr">
        <is>
          <t>HR_Benefits</t>
        </is>
      </c>
      <c r="E47" t="inlineStr">
        <is>
          <t>Other tasks currently not covered</t>
        </is>
      </c>
      <c r="F47" t="inlineStr">
        <is>
          <t>D - voluntary services</t>
        </is>
      </c>
    </row>
    <row r="48">
      <c r="C48" t="inlineStr">
        <is>
          <t>Other Direct Tax</t>
        </is>
      </c>
      <c r="D48" s="5" t="inlineStr">
        <is>
          <t>Direct_Tax</t>
        </is>
      </c>
      <c r="E48" t="inlineStr">
        <is>
          <t>Other tasks currently not covered</t>
        </is>
      </c>
      <c r="F48" t="inlineStr">
        <is>
          <t>C - legally mandated</t>
        </is>
      </c>
    </row>
    <row r="49">
      <c r="C49" t="inlineStr">
        <is>
          <t>Other Indirect Tax</t>
        </is>
      </c>
      <c r="D49" s="5" t="inlineStr">
        <is>
          <t>Indirect_Tax</t>
        </is>
      </c>
      <c r="E49" t="inlineStr">
        <is>
          <t>Other tasks currently not covered</t>
        </is>
      </c>
      <c r="F49" t="inlineStr">
        <is>
          <t>C - legally mandated</t>
        </is>
      </c>
    </row>
    <row r="50">
      <c r="C50" t="inlineStr">
        <is>
          <t>Other IT</t>
        </is>
      </c>
      <c r="D50" s="5" t="inlineStr">
        <is>
          <t>IT_Operations</t>
        </is>
      </c>
      <c r="E50" t="inlineStr">
        <is>
          <t>Other tasks currently not covered</t>
        </is>
      </c>
      <c r="F50" t="inlineStr">
        <is>
          <t>Internal</t>
        </is>
      </c>
    </row>
    <row r="51">
      <c r="C51" t="inlineStr">
        <is>
          <t>Other Finance</t>
        </is>
      </c>
      <c r="D51" s="5" t="inlineStr">
        <is>
          <t>Finance</t>
        </is>
      </c>
      <c r="E51" t="inlineStr">
        <is>
          <t>Other tasks currently not covered</t>
        </is>
      </c>
      <c r="F51" t="inlineStr">
        <is>
          <t>C - legally mandated</t>
        </is>
      </c>
    </row>
    <row r="52">
      <c r="C52" t="inlineStr">
        <is>
          <t>Other Legal</t>
        </is>
      </c>
      <c r="D52" s="5" t="inlineStr">
        <is>
          <t>Legal</t>
        </is>
      </c>
      <c r="E52" t="inlineStr">
        <is>
          <t>Other tasks currently not covered</t>
        </is>
      </c>
      <c r="F52" t="inlineStr">
        <is>
          <t>C - legally mandated</t>
        </is>
      </c>
    </row>
    <row r="53">
      <c r="C53" t="inlineStr">
        <is>
          <t>Other department</t>
        </is>
      </c>
      <c r="D53" s="5" t="inlineStr">
        <is>
          <t>HR_Benefits</t>
        </is>
      </c>
      <c r="E53" t="inlineStr">
        <is>
          <t>Tasks for other departments</t>
        </is>
      </c>
      <c r="F53" t="inlineStr">
        <is>
          <t>A - mandated by shareholder for steering</t>
        </is>
      </c>
    </row>
    <row r="54">
      <c r="C54" t="inlineStr">
        <is>
          <t>Other department</t>
        </is>
      </c>
      <c r="D54" s="5" t="inlineStr">
        <is>
          <t>Direct_Tax</t>
        </is>
      </c>
      <c r="E54" t="inlineStr">
        <is>
          <t>Tasks for other departments</t>
        </is>
      </c>
      <c r="F54" t="inlineStr">
        <is>
          <t>A - mandated by shareholder for steering</t>
        </is>
      </c>
    </row>
    <row r="55">
      <c r="C55" t="inlineStr">
        <is>
          <t>Other department</t>
        </is>
      </c>
      <c r="D55" s="5" t="inlineStr">
        <is>
          <t>Indirect_Tax</t>
        </is>
      </c>
      <c r="E55" t="inlineStr">
        <is>
          <t>Tasks for other departments</t>
        </is>
      </c>
      <c r="F55" t="inlineStr">
        <is>
          <t>A - mandated by shareholder for steering</t>
        </is>
      </c>
    </row>
    <row r="56">
      <c r="C56" t="inlineStr">
        <is>
          <t>Other department</t>
        </is>
      </c>
      <c r="D56" s="5" t="inlineStr">
        <is>
          <t>IT_Operations</t>
        </is>
      </c>
      <c r="E56" t="inlineStr">
        <is>
          <t>Tasks for other departments</t>
        </is>
      </c>
      <c r="F56" t="inlineStr">
        <is>
          <t>A - mandated by shareholder for steering</t>
        </is>
      </c>
    </row>
    <row r="57">
      <c r="C57" t="inlineStr">
        <is>
          <t>Other department</t>
        </is>
      </c>
      <c r="D57" s="5" t="inlineStr">
        <is>
          <t>Finance</t>
        </is>
      </c>
      <c r="E57" t="inlineStr">
        <is>
          <t>Tasks for other departments</t>
        </is>
      </c>
      <c r="F57" t="inlineStr">
        <is>
          <t>A - mandated by shareholder for steering</t>
        </is>
      </c>
    </row>
    <row r="58">
      <c r="C58" t="inlineStr">
        <is>
          <t>Operations / other department</t>
        </is>
      </c>
      <c r="D58" t="inlineStr">
        <is>
          <t>Legal</t>
        </is>
      </c>
      <c r="E58" t="inlineStr">
        <is>
          <t>Operations / other departments</t>
        </is>
      </c>
      <c r="F58" t="inlineStr">
        <is>
          <t>Internal</t>
        </is>
      </c>
    </row>
    <row r="59">
      <c r="C59" t="inlineStr">
        <is>
          <t>Admin/miscellaneous</t>
        </is>
      </c>
      <c r="D59" s="3" t="inlineStr">
        <is>
          <t>HR_Benefits</t>
        </is>
      </c>
      <c r="E59" t="inlineStr">
        <is>
          <t>Admin/miscellaneouss, including management tasks</t>
        </is>
      </c>
      <c r="F59" t="inlineStr">
        <is>
          <t>Internal</t>
        </is>
      </c>
    </row>
    <row r="60">
      <c r="C60" t="inlineStr">
        <is>
          <t>Admin/miscellaneous</t>
        </is>
      </c>
      <c r="D60" s="3" t="inlineStr">
        <is>
          <t>Direct_Tax</t>
        </is>
      </c>
      <c r="E60" t="inlineStr">
        <is>
          <t>Admin/miscellaneouss, including management tasks</t>
        </is>
      </c>
      <c r="F60" t="inlineStr">
        <is>
          <t>Internal</t>
        </is>
      </c>
    </row>
    <row r="61">
      <c r="C61" t="inlineStr">
        <is>
          <t>Admin/miscellaneous</t>
        </is>
      </c>
      <c r="D61" s="3" t="inlineStr">
        <is>
          <t>Indirect_Tax</t>
        </is>
      </c>
      <c r="E61" t="inlineStr">
        <is>
          <t>Admin/miscellaneouss, including management tasks</t>
        </is>
      </c>
      <c r="F61" t="inlineStr">
        <is>
          <t>Internal</t>
        </is>
      </c>
    </row>
    <row r="62">
      <c r="C62" t="inlineStr">
        <is>
          <t>Admin/miscellaneous</t>
        </is>
      </c>
      <c r="D62" s="3" t="inlineStr">
        <is>
          <t>IT_Operations</t>
        </is>
      </c>
      <c r="E62" t="inlineStr">
        <is>
          <t>Admin/miscellaneouss, including management tasks</t>
        </is>
      </c>
      <c r="F62" t="inlineStr">
        <is>
          <t>Internal</t>
        </is>
      </c>
    </row>
    <row r="63">
      <c r="C63" t="inlineStr">
        <is>
          <t>Admin/miscellaneous</t>
        </is>
      </c>
      <c r="D63" s="3" t="inlineStr">
        <is>
          <t>Finance</t>
        </is>
      </c>
      <c r="E63" t="inlineStr">
        <is>
          <t>Admin/miscellaneouss, including management tasks</t>
        </is>
      </c>
      <c r="F63" t="inlineStr">
        <is>
          <t>Internal</t>
        </is>
      </c>
    </row>
    <row r="64">
      <c r="C64" t="inlineStr">
        <is>
          <t>Admin/miscellaneous</t>
        </is>
      </c>
      <c r="D64" s="5" t="inlineStr">
        <is>
          <t>Legal</t>
        </is>
      </c>
      <c r="E64" t="inlineStr">
        <is>
          <t>Admin/miscellaneouss, including management tasks</t>
        </is>
      </c>
      <c r="F64" s="16" t="inlineStr">
        <is>
          <t xml:space="preserve">- please choose category - </t>
        </is>
      </c>
    </row>
    <row r="65">
      <c r="C65" t="inlineStr">
        <is>
          <t>Admin/miscellaneous</t>
        </is>
      </c>
      <c r="D65" s="5" t="inlineStr">
        <is>
          <t>Corporate_Leadership</t>
        </is>
      </c>
      <c r="E65" t="inlineStr">
        <is>
          <t>Admin/miscellaneouss, including management tasks</t>
        </is>
      </c>
      <c r="F65" t="inlineStr">
        <is>
          <t>Internal</t>
        </is>
      </c>
    </row>
    <row r="66">
      <c r="C66" t="inlineStr">
        <is>
          <t>PTO</t>
        </is>
      </c>
      <c r="D66" s="3" t="inlineStr">
        <is>
          <t>HR_Benefits</t>
        </is>
      </c>
      <c r="E66" t="inlineStr">
        <is>
          <t>Paid time off</t>
        </is>
      </c>
      <c r="F66" t="inlineStr">
        <is>
          <t>Internal</t>
        </is>
      </c>
    </row>
    <row r="67">
      <c r="C67" t="inlineStr">
        <is>
          <t>PTO</t>
        </is>
      </c>
      <c r="D67" s="3" t="inlineStr">
        <is>
          <t>Direct_Tax</t>
        </is>
      </c>
      <c r="E67" t="inlineStr">
        <is>
          <t>Paid time off</t>
        </is>
      </c>
      <c r="F67" t="inlineStr">
        <is>
          <t>Internal</t>
        </is>
      </c>
    </row>
    <row r="68">
      <c r="C68" t="inlineStr">
        <is>
          <t>PTO</t>
        </is>
      </c>
      <c r="D68" s="3" t="inlineStr">
        <is>
          <t>Indirect_Tax</t>
        </is>
      </c>
      <c r="E68" t="inlineStr">
        <is>
          <t>Paid time off</t>
        </is>
      </c>
      <c r="F68" t="inlineStr">
        <is>
          <t>Internal</t>
        </is>
      </c>
    </row>
    <row r="69">
      <c r="C69" t="inlineStr">
        <is>
          <t>PTO</t>
        </is>
      </c>
      <c r="D69" s="3" t="inlineStr">
        <is>
          <t>IT_Operations</t>
        </is>
      </c>
      <c r="E69" t="inlineStr">
        <is>
          <t>Paid time off</t>
        </is>
      </c>
      <c r="F69" t="inlineStr">
        <is>
          <t>Internal</t>
        </is>
      </c>
    </row>
    <row r="70">
      <c r="C70" t="inlineStr">
        <is>
          <t>PTO</t>
        </is>
      </c>
      <c r="D70" s="3" t="inlineStr">
        <is>
          <t>Finance</t>
        </is>
      </c>
      <c r="E70" t="inlineStr">
        <is>
          <t>Paid time off</t>
        </is>
      </c>
      <c r="F70" t="inlineStr">
        <is>
          <t>Internal</t>
        </is>
      </c>
    </row>
    <row r="71">
      <c r="C71" t="inlineStr">
        <is>
          <t>PTO</t>
        </is>
      </c>
      <c r="D71" s="5" t="inlineStr">
        <is>
          <t>Legal</t>
        </is>
      </c>
      <c r="E71" t="inlineStr">
        <is>
          <t>Paid time off</t>
        </is>
      </c>
      <c r="F71" t="inlineStr">
        <is>
          <t>Internal</t>
        </is>
      </c>
    </row>
    <row r="72">
      <c r="C72" t="inlineStr">
        <is>
          <t>PTO</t>
        </is>
      </c>
      <c r="D72" s="5" t="inlineStr">
        <is>
          <t>Corporate_Leadership</t>
        </is>
      </c>
      <c r="E72" t="inlineStr">
        <is>
          <t>Paid time off</t>
        </is>
      </c>
      <c r="F72" t="inlineStr">
        <is>
          <t>Internal</t>
        </is>
      </c>
    </row>
  </sheetData>
  <pageMargins left="0.7" right="0.7" top="0.75" bottom="0.75" header="0.3" footer="0.3"/>
  <tableParts count="3">
    <tablePart xmlns:r="http://schemas.openxmlformats.org/officeDocument/2006/relationships" r:id="rId1"/>
    <tablePart xmlns:r="http://schemas.openxmlformats.org/officeDocument/2006/relationships" r:id="rId2"/>
    <tablePart xmlns:r="http://schemas.openxmlformats.org/officeDocument/2006/relationships" r:id="rId3"/>
  </tableParts>
</worksheet>
</file>

<file path=xl/worksheets/sheet6.xml><?xml version="1.0" encoding="utf-8"?>
<worksheet xmlns="http://schemas.openxmlformats.org/spreadsheetml/2006/main">
  <sheetPr>
    <tabColor theme="5" tint="0.7999816888943144"/>
    <outlinePr summaryBelow="1" summaryRight="1"/>
    <pageSetUpPr/>
  </sheetPr>
  <dimension ref="A1:A83"/>
  <sheetViews>
    <sheetView showGridLines="0" workbookViewId="0">
      <selection activeCell="D79" sqref="D79"/>
    </sheetView>
  </sheetViews>
  <sheetFormatPr baseColWidth="8" defaultRowHeight="15"/>
  <cols>
    <col width="58.42578125" customWidth="1" min="1" max="1"/>
  </cols>
  <sheetData>
    <row r="1">
      <c r="A1" t="inlineStr">
        <is>
          <t>Firms</t>
        </is>
      </c>
    </row>
    <row r="2">
      <c r="A2" t="inlineStr">
        <is>
          <t>*Across all entities</t>
        </is>
      </c>
    </row>
    <row r="3">
      <c r="A3" t="inlineStr">
        <is>
          <t>*For Germany</t>
        </is>
      </c>
    </row>
    <row r="4">
      <c r="A4" s="4" t="inlineStr">
        <is>
          <t>Alliant International University, Inc.</t>
        </is>
      </c>
    </row>
    <row r="5">
      <c r="A5" s="4" t="inlineStr">
        <is>
          <t xml:space="preserve">Applike Services </t>
        </is>
      </c>
    </row>
    <row r="6">
      <c r="A6" s="4" t="inlineStr">
        <is>
          <t>Arist Education System Fund L.P.</t>
        </is>
      </c>
    </row>
    <row r="7">
      <c r="A7" s="4" t="inlineStr">
        <is>
          <t>Arist Education System, LLC</t>
        </is>
      </c>
    </row>
    <row r="8">
      <c r="A8" s="4" t="inlineStr">
        <is>
          <t>Arvato Entertainment LLC</t>
        </is>
      </c>
    </row>
    <row r="9">
      <c r="A9" s="4" t="inlineStr">
        <is>
          <t>Arvato Financial Solutions</t>
        </is>
      </c>
    </row>
    <row r="10">
      <c r="A10" s="4" t="inlineStr">
        <is>
          <t>Arvato SCM Ireland Ltd</t>
        </is>
      </c>
    </row>
    <row r="11">
      <c r="A11" s="4" t="inlineStr">
        <is>
          <t>Arvato Supply Chain Solutions SE – Consumer Products</t>
        </is>
      </c>
    </row>
    <row r="12">
      <c r="A12" s="4" t="inlineStr">
        <is>
          <t>Arvato Systems Digital GmBH</t>
        </is>
      </c>
    </row>
    <row r="13">
      <c r="A13" s="4" t="inlineStr">
        <is>
          <t>Arvato Systems GmbH</t>
        </is>
      </c>
    </row>
    <row r="14">
      <c r="A14" s="4" t="inlineStr">
        <is>
          <t>Arvato Systems North America, Inc.</t>
        </is>
      </c>
    </row>
    <row r="15">
      <c r="A15" s="4" t="inlineStr">
        <is>
          <t>Arvato USA LLC</t>
        </is>
      </c>
    </row>
    <row r="16">
      <c r="A16" s="4" t="inlineStr">
        <is>
          <t>Astur Cargo</t>
        </is>
      </c>
    </row>
    <row r="17">
      <c r="A17" s="4" t="inlineStr">
        <is>
          <t>BDMI, Inc.</t>
        </is>
      </c>
    </row>
    <row r="18">
      <c r="A18" s="4" t="inlineStr">
        <is>
          <t>BeAS NA</t>
        </is>
      </c>
    </row>
    <row r="19">
      <c r="A19" s="4" t="inlineStr">
        <is>
          <t>Berryville</t>
        </is>
      </c>
    </row>
    <row r="20">
      <c r="A20" s="4" t="inlineStr">
        <is>
          <t>Bertelsmann Accounting Services GmbH</t>
        </is>
      </c>
    </row>
    <row r="21">
      <c r="A21" s="4" t="inlineStr">
        <is>
          <t>Bertelsmann Digital Health</t>
        </is>
      </c>
    </row>
    <row r="22">
      <c r="A22" s="4" t="inlineStr">
        <is>
          <t>Bertelsmann Digital Health Inc</t>
        </is>
      </c>
    </row>
    <row r="23">
      <c r="A23" s="4" t="inlineStr">
        <is>
          <t>Bertelsmann Entrepreneurs Program</t>
        </is>
      </c>
    </row>
    <row r="24">
      <c r="A24" s="4" t="inlineStr">
        <is>
          <t>Bertelsmann Learning LLC</t>
        </is>
      </c>
    </row>
    <row r="25">
      <c r="A25" s="4" t="inlineStr">
        <is>
          <t>BES</t>
        </is>
      </c>
    </row>
    <row r="26">
      <c r="A26" s="4" t="inlineStr">
        <is>
          <t>BHHSE LLC</t>
        </is>
      </c>
    </row>
    <row r="27">
      <c r="A27" s="4" t="inlineStr">
        <is>
          <t>BI Capital Inc</t>
        </is>
      </c>
    </row>
    <row r="28">
      <c r="A28" s="4" t="inlineStr">
        <is>
          <t>BINC internal</t>
        </is>
      </c>
    </row>
    <row r="29">
      <c r="A29" s="4" t="inlineStr">
        <is>
          <t>BMG Canada</t>
        </is>
      </c>
    </row>
    <row r="30">
      <c r="A30" s="4" t="inlineStr">
        <is>
          <t>BMG Rights Management (US) LLC</t>
        </is>
      </c>
    </row>
    <row r="31">
      <c r="A31" s="4" t="inlineStr">
        <is>
          <t>BMG RM (Europe) Gmbh</t>
        </is>
      </c>
    </row>
    <row r="32">
      <c r="A32" s="4" t="inlineStr">
        <is>
          <t>Boom Entertainment, Inc.</t>
        </is>
      </c>
    </row>
    <row r="33">
      <c r="A33" s="4" t="inlineStr">
        <is>
          <t>Callisto</t>
        </is>
      </c>
    </row>
    <row r="34">
      <c r="A34" s="4" t="inlineStr">
        <is>
          <t xml:space="preserve">CARBEL LLC </t>
        </is>
      </c>
    </row>
    <row r="35">
      <c r="A35" s="4" t="inlineStr">
        <is>
          <t>CMD US</t>
        </is>
      </c>
    </row>
    <row r="36">
      <c r="A36" s="4" t="inlineStr">
        <is>
          <t>Coral Graphics</t>
        </is>
      </c>
    </row>
    <row r="37">
      <c r="A37" s="4" t="inlineStr">
        <is>
          <t>Docuvera</t>
        </is>
      </c>
    </row>
    <row r="38">
      <c r="A38" s="4" t="inlineStr">
        <is>
          <t>Edu data science</t>
        </is>
      </c>
    </row>
    <row r="39">
      <c r="A39" s="4" t="inlineStr">
        <is>
          <t>Education OH</t>
        </is>
      </c>
    </row>
    <row r="40">
      <c r="A40" s="4" t="inlineStr">
        <is>
          <t>Ethics &amp; Compliance</t>
        </is>
      </c>
    </row>
    <row r="41">
      <c r="A41" s="4" t="inlineStr">
        <is>
          <t>Eureka</t>
        </is>
      </c>
    </row>
    <row r="42">
      <c r="A42" s="4" t="inlineStr">
        <is>
          <t>Extedo Inc</t>
        </is>
      </c>
    </row>
    <row r="43">
      <c r="A43" s="4" t="inlineStr">
        <is>
          <t>FremantleMedia North America Inc and Fremantle Media Latin America</t>
        </is>
      </c>
    </row>
    <row r="44">
      <c r="A44" s="4" t="inlineStr">
        <is>
          <t>FUTUREPRESENT I LP</t>
        </is>
      </c>
    </row>
    <row r="45">
      <c r="A45" s="4" t="inlineStr">
        <is>
          <t>FUTUREPRESENT II LP</t>
        </is>
      </c>
    </row>
    <row r="46">
      <c r="A46" s="4" t="inlineStr">
        <is>
          <t>G+J</t>
        </is>
      </c>
    </row>
    <row r="47">
      <c r="A47" s="4" t="inlineStr">
        <is>
          <t>Guarantee fees</t>
        </is>
      </c>
    </row>
    <row r="48">
      <c r="A48" s="4" t="inlineStr">
        <is>
          <t>Hay House LLC</t>
        </is>
      </c>
    </row>
    <row r="49">
      <c r="A49" s="4" t="inlineStr">
        <is>
          <t>HotChalk</t>
        </is>
      </c>
    </row>
    <row r="50">
      <c r="A50" s="4" t="inlineStr">
        <is>
          <t>HR Services</t>
        </is>
      </c>
    </row>
    <row r="51">
      <c r="A51" s="4" t="inlineStr">
        <is>
          <t>HR Strategy &amp; Systems</t>
        </is>
      </c>
    </row>
    <row r="52">
      <c r="A52" s="4" t="inlineStr">
        <is>
          <t>Legal - Education Group</t>
        </is>
      </c>
    </row>
    <row r="53">
      <c r="A53" s="4" t="inlineStr">
        <is>
          <t>M&amp;A</t>
        </is>
      </c>
    </row>
    <row r="54">
      <c r="A54" s="4" t="inlineStr">
        <is>
          <t>OPM</t>
        </is>
      </c>
    </row>
    <row r="55">
      <c r="A55" s="4" t="inlineStr">
        <is>
          <t>Penguin Random House LLC</t>
        </is>
      </c>
    </row>
    <row r="56">
      <c r="A56" s="4" t="inlineStr">
        <is>
          <t>Playaway Products LLC</t>
        </is>
      </c>
    </row>
    <row r="57">
      <c r="A57" s="4" t="inlineStr">
        <is>
          <t>PRH Canada</t>
        </is>
      </c>
    </row>
    <row r="58">
      <c r="A58" s="4" t="inlineStr">
        <is>
          <t>PRH Holdings Inc.</t>
        </is>
      </c>
    </row>
    <row r="59">
      <c r="A59" s="4" t="inlineStr">
        <is>
          <t>Recharge to BKG or increase charge due to higher bank fees</t>
        </is>
      </c>
    </row>
    <row r="60">
      <c r="A60" s="4" t="inlineStr">
        <is>
          <t>Relias Learning</t>
        </is>
      </c>
    </row>
    <row r="61">
      <c r="A61" s="4" t="inlineStr">
        <is>
          <t>Relias VR</t>
        </is>
      </c>
    </row>
    <row r="62">
      <c r="A62" s="4" t="inlineStr">
        <is>
          <t>RTL AdConnect</t>
        </is>
      </c>
    </row>
    <row r="63">
      <c r="A63" s="4" t="inlineStr">
        <is>
          <t>RTL Nederland</t>
        </is>
      </c>
    </row>
    <row r="64">
      <c r="A64" s="4" t="inlineStr">
        <is>
          <t>RTL Television NY</t>
        </is>
      </c>
    </row>
    <row r="65">
      <c r="A65" s="4" t="inlineStr">
        <is>
          <t>RTL US Holdings, Inc.</t>
        </is>
      </c>
    </row>
    <row r="66">
      <c r="A66" s="4" t="inlineStr">
        <is>
          <t>Sonopress GmbH</t>
        </is>
      </c>
    </row>
    <row r="67">
      <c r="A67" s="4" t="inlineStr">
        <is>
          <t>Sonopress Ireland Limited</t>
        </is>
      </c>
    </row>
    <row r="68">
      <c r="A68" s="4" t="inlineStr">
        <is>
          <t>Sourcebooks</t>
        </is>
      </c>
    </row>
    <row r="69">
      <c r="A69" s="4" t="inlineStr">
        <is>
          <t>Stern Magazine Corp.</t>
        </is>
      </c>
    </row>
    <row r="70">
      <c r="A70" s="4" t="inlineStr">
        <is>
          <t>Teach US</t>
        </is>
      </c>
    </row>
    <row r="71">
      <c r="A71" s="4" t="inlineStr">
        <is>
          <t>UCS</t>
        </is>
      </c>
    </row>
    <row r="72">
      <c r="A72" s="4" t="inlineStr">
        <is>
          <t>Versidi</t>
        </is>
      </c>
    </row>
    <row r="73">
      <c r="A73" s="4" t="inlineStr">
        <is>
          <t>Wonderbly (Lostmy.name Inc.)</t>
        </is>
      </c>
    </row>
    <row r="74">
      <c r="A74" s="4" t="inlineStr">
        <is>
          <t>Yospace Inc.</t>
        </is>
      </c>
    </row>
    <row r="75">
      <c r="A75" s="4" t="inlineStr">
        <is>
          <t>401(k) All</t>
        </is>
      </c>
    </row>
    <row r="76">
      <c r="A76" s="4" t="inlineStr">
        <is>
          <t>401(k) ACC Only</t>
        </is>
      </c>
    </row>
    <row r="77">
      <c r="A77" s="4" t="inlineStr">
        <is>
          <t>401(k) BINC</t>
        </is>
      </c>
    </row>
    <row r="78">
      <c r="A78" s="4" t="inlineStr">
        <is>
          <t>EDCP</t>
        </is>
      </c>
    </row>
    <row r="79">
      <c r="A79" s="4" t="inlineStr">
        <is>
          <t>H&amp;W 1317</t>
        </is>
      </c>
    </row>
    <row r="80">
      <c r="A80" s="4" t="inlineStr">
        <is>
          <t>H&amp;W All</t>
        </is>
      </c>
    </row>
    <row r="81">
      <c r="A81" s="4" t="inlineStr">
        <is>
          <t>PRM</t>
        </is>
      </c>
    </row>
    <row r="82">
      <c r="A82" s="4" t="inlineStr">
        <is>
          <t>Pension</t>
        </is>
      </c>
    </row>
    <row r="83">
      <c r="A83" s="4" t="inlineStr">
        <is>
          <t>Other entity</t>
        </is>
      </c>
    </row>
  </sheetData>
  <pageMargins left="0.7" right="0.7" top="0.75" bottom="0.75" header="0.3" footer="0.3"/>
  <tableParts count="1">
    <tablePart xmlns:r="http://schemas.openxmlformats.org/officeDocument/2006/relationships" r:id="rId1"/>
  </tableParts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Oehring, Karlo</dc:creator>
  <dcterms:created xmlns:dcterms="http://purl.org/dc/terms/" xmlns:xsi="http://www.w3.org/2001/XMLSchema-instance" xsi:type="dcterms:W3CDTF">2025-12-10T14:29:23Z</dcterms:created>
  <dcterms:modified xmlns:dcterms="http://purl.org/dc/terms/" xmlns:xsi="http://www.w3.org/2001/XMLSchema-instance" xsi:type="dcterms:W3CDTF">2026-03-13T16:05:37Z</dcterms:modified>
  <cp:lastModifiedBy>Dileo, Jenny, BINC</cp:lastModifiedBy>
</cp:coreProperties>
</file>

<file path=docProps/custom.xml><?xml version="1.0" encoding="utf-8"?>
<Properties xmlns="http://schemas.openxmlformats.org/officeDocument/2006/custom-properties">
  <property name="MSIP_Label_d1eb46ce-67e3-4023-9bb7-2cf97845c0ca_Enabled" fmtid="{D5CDD505-2E9C-101B-9397-08002B2CF9AE}" pid="2">
    <vt:lpwstr xmlns:vt="http://schemas.openxmlformats.org/officeDocument/2006/docPropsVTypes">true</vt:lpwstr>
  </property>
  <property name="MSIP_Label_d1eb46ce-67e3-4023-9bb7-2cf97845c0ca_SetDate" fmtid="{D5CDD505-2E9C-101B-9397-08002B2CF9AE}" pid="3">
    <vt:lpwstr xmlns:vt="http://schemas.openxmlformats.org/officeDocument/2006/docPropsVTypes">2025-12-10T20:47:23Z</vt:lpwstr>
  </property>
  <property name="MSIP_Label_d1eb46ce-67e3-4023-9bb7-2cf97845c0ca_Method" fmtid="{D5CDD505-2E9C-101B-9397-08002B2CF9AE}" pid="4">
    <vt:lpwstr xmlns:vt="http://schemas.openxmlformats.org/officeDocument/2006/docPropsVTypes">Standard</vt:lpwstr>
  </property>
  <property name="MSIP_Label_d1eb46ce-67e3-4023-9bb7-2cf97845c0ca_Name" fmtid="{D5CDD505-2E9C-101B-9397-08002B2CF9AE}" pid="5">
    <vt:lpwstr xmlns:vt="http://schemas.openxmlformats.org/officeDocument/2006/docPropsVTypes">d1eb46ce-67e3-4023-9bb7-2cf97845c0ca</vt:lpwstr>
  </property>
  <property name="MSIP_Label_d1eb46ce-67e3-4023-9bb7-2cf97845c0ca_SiteId" fmtid="{D5CDD505-2E9C-101B-9397-08002B2CF9AE}" pid="6">
    <vt:lpwstr xmlns:vt="http://schemas.openxmlformats.org/officeDocument/2006/docPropsVTypes">1ca8bd94-3c97-4fc6-8955-bad266b43f0b</vt:lpwstr>
  </property>
  <property name="MSIP_Label_d1eb46ce-67e3-4023-9bb7-2cf97845c0ca_ActionId" fmtid="{D5CDD505-2E9C-101B-9397-08002B2CF9AE}" pid="7">
    <vt:lpwstr xmlns:vt="http://schemas.openxmlformats.org/officeDocument/2006/docPropsVTypes">63f163df-9c04-453a-9a2e-fc24e5a6e600</vt:lpwstr>
  </property>
  <property name="MSIP_Label_d1eb46ce-67e3-4023-9bb7-2cf97845c0ca_ContentBits" fmtid="{D5CDD505-2E9C-101B-9397-08002B2CF9AE}" pid="8">
    <vt:lpwstr xmlns:vt="http://schemas.openxmlformats.org/officeDocument/2006/docPropsVTypes">0</vt:lpwstr>
  </property>
  <property name="MSIP_Label_d1eb46ce-67e3-4023-9bb7-2cf97845c0ca_Tag" fmtid="{D5CDD505-2E9C-101B-9397-08002B2CF9AE}" pid="9">
    <vt:lpwstr xmlns:vt="http://schemas.openxmlformats.org/officeDocument/2006/docPropsVTypes">10, 3, 0, 1</vt:lpwstr>
  </property>
  <property name="ContentTypeId" fmtid="{D5CDD505-2E9C-101B-9397-08002B2CF9AE}" pid="10">
    <vt:lpwstr xmlns:vt="http://schemas.openxmlformats.org/officeDocument/2006/docPropsVTypes">0x010100EE21D34EE96CC34BBCF19DE1908AD19D</vt:lpwstr>
  </property>
  <property name="MediaServiceImageTags" fmtid="{D5CDD505-2E9C-101B-9397-08002B2CF9AE}" pid="11">
    <vt:lpwstr xmlns:vt="http://schemas.openxmlformats.org/officeDocument/2006/docPropsVTypes"/>
  </property>
  <property name="EIMColOrganisation" fmtid="{D5CDD505-2E9C-101B-9397-08002B2CF9AE}" pid="12">
    <vt:lpwstr xmlns:vt="http://schemas.openxmlformats.org/officeDocument/2006/docPropsVTypes"/>
  </property>
</Properties>
</file>